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ectorrc/Dropbox/Archivos de Trabajo/CMM/Dirección 2021 - 2025/2024/"/>
    </mc:Choice>
  </mc:AlternateContent>
  <xr:revisionPtr revIDLastSave="0" documentId="8_{1B434E98-2140-2948-A74E-7CF70D84AF75}" xr6:coauthVersionLast="47" xr6:coauthVersionMax="47" xr10:uidLastSave="{00000000-0000-0000-0000-000000000000}"/>
  <bookViews>
    <workbookView xWindow="29960" yWindow="-5540" windowWidth="37240" windowHeight="20080" tabRatio="500" activeTab="2" xr2:uid="{00000000-000D-0000-FFFF-FFFF00000000}"/>
  </bookViews>
  <sheets>
    <sheet name="Invitados" sheetId="3" r:id="rId1"/>
    <sheet name="Académicos" sheetId="2" r:id="rId2"/>
    <sheet name="Postdocs_profesional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4" l="1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B12" i="4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J11" i="4"/>
  <c r="J10" i="4"/>
  <c r="Q9" i="4"/>
  <c r="G7" i="4" s="1"/>
  <c r="J9" i="4"/>
  <c r="Q8" i="4"/>
  <c r="E9" i="4" s="1"/>
  <c r="J8" i="4"/>
  <c r="Q7" i="4"/>
  <c r="J7" i="4"/>
  <c r="K7" i="4" s="1"/>
  <c r="B7" i="4"/>
  <c r="B8" i="4" s="1"/>
  <c r="B9" i="4" s="1"/>
  <c r="B10" i="4" s="1"/>
  <c r="B11" i="4" s="1"/>
  <c r="J6" i="4"/>
  <c r="K6" i="4" s="1"/>
  <c r="C13" i="2"/>
  <c r="H36" i="2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F7" i="2"/>
  <c r="E6" i="2"/>
  <c r="C6" i="2"/>
  <c r="B48" i="2"/>
  <c r="B49" i="2"/>
  <c r="B50" i="2"/>
  <c r="B51" i="2"/>
  <c r="B36" i="2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35" i="2"/>
  <c r="Q9" i="2"/>
  <c r="G12" i="2" s="1"/>
  <c r="D6" i="3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F6" i="3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J7" i="3"/>
  <c r="K7" i="3" s="1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J6" i="3"/>
  <c r="K6" i="3" s="1"/>
  <c r="Q8" i="2"/>
  <c r="E8" i="2" s="1"/>
  <c r="Q7" i="2"/>
  <c r="C15" i="2" s="1"/>
  <c r="J8" i="2"/>
  <c r="J7" i="2"/>
  <c r="J6" i="2"/>
  <c r="K6" i="2" s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G14" i="4" l="1"/>
  <c r="E31" i="4"/>
  <c r="E23" i="4"/>
  <c r="E15" i="4"/>
  <c r="E7" i="4"/>
  <c r="G29" i="4"/>
  <c r="G21" i="4"/>
  <c r="G13" i="4"/>
  <c r="E30" i="4"/>
  <c r="E22" i="4"/>
  <c r="E14" i="4"/>
  <c r="G6" i="4"/>
  <c r="G28" i="4"/>
  <c r="G20" i="4"/>
  <c r="G12" i="4"/>
  <c r="E32" i="4"/>
  <c r="E24" i="4"/>
  <c r="E16" i="4"/>
  <c r="E8" i="4"/>
  <c r="G30" i="4"/>
  <c r="G22" i="4"/>
  <c r="D7" i="4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E29" i="4"/>
  <c r="E21" i="4"/>
  <c r="E13" i="4"/>
  <c r="G35" i="4"/>
  <c r="G27" i="4"/>
  <c r="G19" i="4"/>
  <c r="G11" i="4"/>
  <c r="E6" i="4"/>
  <c r="F6" i="4" s="1"/>
  <c r="F7" i="4" s="1"/>
  <c r="F8" i="4" s="1"/>
  <c r="E28" i="4"/>
  <c r="E20" i="4"/>
  <c r="E12" i="4"/>
  <c r="G34" i="4"/>
  <c r="G26" i="4"/>
  <c r="G18" i="4"/>
  <c r="G10" i="4"/>
  <c r="G9" i="4"/>
  <c r="E35" i="4"/>
  <c r="E27" i="4"/>
  <c r="E19" i="4"/>
  <c r="E11" i="4"/>
  <c r="G33" i="4"/>
  <c r="G25" i="4"/>
  <c r="G17" i="4"/>
  <c r="D6" i="4"/>
  <c r="E34" i="4"/>
  <c r="E26" i="4"/>
  <c r="E18" i="4"/>
  <c r="E10" i="4"/>
  <c r="G32" i="4"/>
  <c r="G24" i="4"/>
  <c r="G16" i="4"/>
  <c r="G8" i="4"/>
  <c r="E33" i="4"/>
  <c r="E25" i="4"/>
  <c r="E17" i="4"/>
  <c r="G31" i="4"/>
  <c r="G23" i="4"/>
  <c r="G15" i="4"/>
  <c r="K8" i="4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H6" i="4"/>
  <c r="H7" i="4" s="1"/>
  <c r="G9" i="2"/>
  <c r="F6" i="2"/>
  <c r="G16" i="2"/>
  <c r="G10" i="2"/>
  <c r="G17" i="2"/>
  <c r="G13" i="2"/>
  <c r="G6" i="2"/>
  <c r="H6" i="2" s="1"/>
  <c r="G19" i="2"/>
  <c r="G11" i="2"/>
  <c r="G18" i="2"/>
  <c r="G8" i="2"/>
  <c r="G15" i="2"/>
  <c r="G7" i="2"/>
  <c r="G14" i="2"/>
  <c r="K7" i="2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L7" i="3"/>
  <c r="M7" i="3"/>
  <c r="M6" i="3"/>
  <c r="L6" i="3"/>
  <c r="E7" i="2"/>
  <c r="C17" i="2"/>
  <c r="E13" i="2"/>
  <c r="C19" i="2"/>
  <c r="C9" i="2"/>
  <c r="C11" i="2"/>
  <c r="C31" i="2"/>
  <c r="E29" i="2"/>
  <c r="C33" i="2"/>
  <c r="C22" i="2"/>
  <c r="C10" i="2"/>
  <c r="E12" i="2"/>
  <c r="C34" i="2"/>
  <c r="E17" i="2"/>
  <c r="E33" i="2"/>
  <c r="C7" i="2"/>
  <c r="E32" i="2"/>
  <c r="E26" i="2"/>
  <c r="E21" i="2"/>
  <c r="C8" i="2"/>
  <c r="E23" i="2"/>
  <c r="E24" i="2"/>
  <c r="C23" i="2"/>
  <c r="E30" i="2"/>
  <c r="C30" i="2"/>
  <c r="C35" i="2"/>
  <c r="E27" i="2"/>
  <c r="C21" i="2"/>
  <c r="E15" i="2"/>
  <c r="C32" i="2"/>
  <c r="E28" i="2"/>
  <c r="E22" i="2"/>
  <c r="E19" i="2"/>
  <c r="C29" i="2"/>
  <c r="C20" i="2"/>
  <c r="D6" i="2"/>
  <c r="E18" i="2"/>
  <c r="E10" i="2"/>
  <c r="C18" i="2"/>
  <c r="E16" i="2"/>
  <c r="E35" i="2"/>
  <c r="E9" i="2"/>
  <c r="E11" i="2"/>
  <c r="C14" i="2"/>
  <c r="E31" i="2"/>
  <c r="C28" i="2"/>
  <c r="C12" i="2"/>
  <c r="C27" i="2"/>
  <c r="E34" i="2"/>
  <c r="C16" i="2"/>
  <c r="E25" i="2"/>
  <c r="E20" i="2"/>
  <c r="E14" i="2"/>
  <c r="C26" i="2"/>
  <c r="C24" i="2"/>
  <c r="C25" i="2"/>
  <c r="H8" i="4" l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F9" i="4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H7" i="2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F8" i="2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D7" i="2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</calcChain>
</file>

<file path=xl/sharedStrings.xml><?xml version="1.0" encoding="utf-8"?>
<sst xmlns="http://schemas.openxmlformats.org/spreadsheetml/2006/main" count="76" uniqueCount="33">
  <si>
    <t>Valor diario</t>
  </si>
  <si>
    <t>Total</t>
  </si>
  <si>
    <t>JUNIOR</t>
  </si>
  <si>
    <t>SENIOR</t>
  </si>
  <si>
    <t>Nº días</t>
  </si>
  <si>
    <t>Viáticos Internacionales</t>
  </si>
  <si>
    <t>Coeficiente</t>
  </si>
  <si>
    <t>OTROS DESTINOS</t>
  </si>
  <si>
    <t>ACTUAL</t>
  </si>
  <si>
    <t>US$/Día</t>
  </si>
  <si>
    <t>US$ Acumulado</t>
  </si>
  <si>
    <t>US$/Acumulado</t>
  </si>
  <si>
    <t>Tipo de cambio ($/US$)</t>
  </si>
  <si>
    <t>Otros destinos</t>
  </si>
  <si>
    <t>Nacional</t>
  </si>
  <si>
    <t>$</t>
  </si>
  <si>
    <t>US$</t>
  </si>
  <si>
    <t>REGION</t>
  </si>
  <si>
    <t>CMM</t>
  </si>
  <si>
    <t>Tabla Invitados CMM</t>
  </si>
  <si>
    <t>Alojamiento</t>
  </si>
  <si>
    <t>Alim.</t>
  </si>
  <si>
    <t>Movilizacion</t>
  </si>
  <si>
    <t>Junior</t>
  </si>
  <si>
    <t>Senior</t>
  </si>
  <si>
    <t>Viatico</t>
  </si>
  <si>
    <t>$/US$</t>
  </si>
  <si>
    <t>Valores aprobados ANID  ($)</t>
  </si>
  <si>
    <t>Según valores administración pública</t>
  </si>
  <si>
    <t>Destinos más costosos</t>
  </si>
  <si>
    <t>VIÁTICOS MÁXIMOS SITUACIONES ESPECIALES*</t>
  </si>
  <si>
    <t>Latinoamerica</t>
  </si>
  <si>
    <t>Latinoamerica (salvo Rio, Sao Paulo y Montevideo)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</si>
</sst>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_ ;_ @_ "/>
  </numFmts>
  <fonts count="5" x14ac:knownFonts="1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color theme="1"/>
      <name val="Calibri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3">
    <xf numFmtId="0" fontId="0" fillId="0" borderId="0" xfId="0"/>
    <xf numFmtId="164" fontId="0" fillId="0" borderId="4" xfId="0" applyNumberFormat="1" applyBorder="1"/>
    <xf numFmtId="164" fontId="0" fillId="0" borderId="5" xfId="1" applyFont="1" applyBorder="1"/>
    <xf numFmtId="164" fontId="0" fillId="2" borderId="6" xfId="0" applyNumberFormat="1" applyFill="1" applyBorder="1"/>
    <xf numFmtId="164" fontId="0" fillId="0" borderId="4" xfId="1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7" xfId="1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7" xfId="1" applyFont="1" applyBorder="1"/>
    <xf numFmtId="164" fontId="0" fillId="0" borderId="2" xfId="0" applyNumberFormat="1" applyBorder="1"/>
    <xf numFmtId="164" fontId="0" fillId="0" borderId="3" xfId="1" applyFont="1" applyBorder="1"/>
    <xf numFmtId="0" fontId="0" fillId="0" borderId="8" xfId="0" applyBorder="1"/>
    <xf numFmtId="164" fontId="0" fillId="0" borderId="6" xfId="1" applyFont="1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4" xfId="0" applyBorder="1"/>
    <xf numFmtId="0" fontId="0" fillId="0" borderId="6" xfId="0" applyBorder="1"/>
    <xf numFmtId="0" fontId="0" fillId="0" borderId="13" xfId="0" applyBorder="1"/>
    <xf numFmtId="164" fontId="0" fillId="0" borderId="7" xfId="0" applyNumberFormat="1" applyBorder="1"/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0" xfId="1" applyFont="1" applyBorder="1"/>
    <xf numFmtId="164" fontId="0" fillId="0" borderId="13" xfId="1" applyFont="1" applyBorder="1"/>
    <xf numFmtId="0" fontId="0" fillId="0" borderId="9" xfId="0" applyBorder="1"/>
    <xf numFmtId="0" fontId="0" fillId="0" borderId="10" xfId="0" applyBorder="1"/>
    <xf numFmtId="164" fontId="0" fillId="3" borderId="9" xfId="0" applyNumberFormat="1" applyFill="1" applyBorder="1"/>
    <xf numFmtId="0" fontId="0" fillId="3" borderId="14" xfId="0" applyFill="1" applyBorder="1" applyAlignment="1">
      <alignment horizontal="center"/>
    </xf>
    <xf numFmtId="0" fontId="0" fillId="3" borderId="12" xfId="0" applyFill="1" applyBorder="1"/>
    <xf numFmtId="14" fontId="0" fillId="0" borderId="0" xfId="0" applyNumberFormat="1"/>
    <xf numFmtId="0" fontId="0" fillId="3" borderId="0" xfId="0" applyFill="1" applyAlignment="1">
      <alignment horizontal="center"/>
    </xf>
    <xf numFmtId="164" fontId="0" fillId="3" borderId="0" xfId="1" applyFont="1" applyFill="1" applyBorder="1"/>
    <xf numFmtId="0" fontId="0" fillId="3" borderId="0" xfId="0" applyFill="1"/>
    <xf numFmtId="164" fontId="0" fillId="3" borderId="13" xfId="1" applyFont="1" applyFill="1" applyBorder="1"/>
    <xf numFmtId="0" fontId="0" fillId="0" borderId="13" xfId="0" applyBorder="1" applyAlignment="1">
      <alignment horizontal="center" vertical="top"/>
    </xf>
    <xf numFmtId="0" fontId="0" fillId="3" borderId="2" xfId="0" applyFill="1" applyBorder="1" applyAlignment="1">
      <alignment horizontal="center"/>
    </xf>
    <xf numFmtId="164" fontId="0" fillId="0" borderId="10" xfId="1" applyFont="1" applyBorder="1"/>
    <xf numFmtId="0" fontId="0" fillId="3" borderId="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/>
    <xf numFmtId="164" fontId="0" fillId="3" borderId="10" xfId="1" applyFont="1" applyFill="1" applyBorder="1"/>
    <xf numFmtId="164" fontId="0" fillId="0" borderId="0" xfId="1" applyFont="1" applyFill="1" applyBorder="1"/>
    <xf numFmtId="0" fontId="0" fillId="0" borderId="1" xfId="0" applyBorder="1"/>
    <xf numFmtId="164" fontId="0" fillId="0" borderId="1" xfId="1" applyFont="1" applyFill="1" applyBorder="1"/>
    <xf numFmtId="9" fontId="0" fillId="0" borderId="1" xfId="0" applyNumberFormat="1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2" xfId="1" applyFont="1" applyBorder="1"/>
    <xf numFmtId="0" fontId="0" fillId="3" borderId="11" xfId="0" applyFill="1" applyBorder="1" applyAlignment="1">
      <alignment horizontal="center"/>
    </xf>
    <xf numFmtId="164" fontId="0" fillId="0" borderId="6" xfId="0" applyNumberFormat="1" applyBorder="1"/>
    <xf numFmtId="0" fontId="0" fillId="2" borderId="4" xfId="0" applyFill="1" applyBorder="1" applyAlignment="1">
      <alignment horizontal="center"/>
    </xf>
    <xf numFmtId="164" fontId="0" fillId="2" borderId="6" xfId="1" applyFont="1" applyFill="1" applyBorder="1"/>
    <xf numFmtId="0" fontId="0" fillId="2" borderId="6" xfId="0" applyFill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0" fontId="0" fillId="0" borderId="14" xfId="0" applyBorder="1"/>
    <xf numFmtId="0" fontId="0" fillId="3" borderId="14" xfId="0" applyFill="1" applyBorder="1"/>
    <xf numFmtId="0" fontId="4" fillId="0" borderId="0" xfId="0" applyFont="1"/>
    <xf numFmtId="164" fontId="0" fillId="2" borderId="7" xfId="0" applyNumberFormat="1" applyFill="1" applyBorder="1"/>
    <xf numFmtId="0" fontId="0" fillId="0" borderId="1" xfId="0" applyBorder="1" applyAlignment="1">
      <alignment horizontal="center" vertical="top"/>
    </xf>
    <xf numFmtId="164" fontId="0" fillId="0" borderId="1" xfId="1" applyFont="1" applyBorder="1"/>
    <xf numFmtId="164" fontId="0" fillId="0" borderId="1" xfId="0" applyNumberFormat="1" applyBorder="1"/>
    <xf numFmtId="164" fontId="0" fillId="0" borderId="7" xfId="1" applyFont="1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13" xfId="0" applyBorder="1" applyAlignment="1">
      <alignment horizontal="center"/>
    </xf>
  </cellXfs>
  <cellStyles count="2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Millares [0]" xfId="1" builtinId="6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5"/>
  <sheetViews>
    <sheetView zoomScale="130" zoomScaleNormal="130" workbookViewId="0">
      <selection activeCell="L6" sqref="L6"/>
    </sheetView>
  </sheetViews>
  <sheetFormatPr baseColWidth="10" defaultRowHeight="16" x14ac:dyDescent="0.2"/>
  <sheetData>
    <row r="2" spans="2:13" x14ac:dyDescent="0.2">
      <c r="D2" t="s">
        <v>19</v>
      </c>
    </row>
    <row r="4" spans="2:13" x14ac:dyDescent="0.2">
      <c r="B4" s="7" t="s">
        <v>4</v>
      </c>
      <c r="C4" s="67" t="s">
        <v>2</v>
      </c>
      <c r="D4" s="68"/>
      <c r="E4" s="67" t="s">
        <v>3</v>
      </c>
      <c r="F4" s="68"/>
      <c r="I4" s="46"/>
      <c r="J4" s="46" t="s">
        <v>25</v>
      </c>
      <c r="K4" s="7" t="s">
        <v>20</v>
      </c>
      <c r="L4" s="7" t="s">
        <v>21</v>
      </c>
      <c r="M4" s="7" t="s">
        <v>22</v>
      </c>
    </row>
    <row r="5" spans="2:13" x14ac:dyDescent="0.2">
      <c r="B5" s="14"/>
      <c r="C5" s="9" t="s">
        <v>0</v>
      </c>
      <c r="D5" s="10" t="s">
        <v>1</v>
      </c>
      <c r="E5" s="9" t="s">
        <v>0</v>
      </c>
      <c r="F5" s="10" t="s">
        <v>1</v>
      </c>
      <c r="I5" s="46"/>
      <c r="J5" s="7" t="s">
        <v>16</v>
      </c>
      <c r="K5" s="48">
        <v>0.6</v>
      </c>
      <c r="L5" s="48">
        <v>0.25</v>
      </c>
      <c r="M5" s="48">
        <v>0.15</v>
      </c>
    </row>
    <row r="6" spans="2:13" x14ac:dyDescent="0.2">
      <c r="B6" s="5">
        <v>1</v>
      </c>
      <c r="C6" s="1">
        <v>95000</v>
      </c>
      <c r="D6" s="2">
        <f>C6</f>
        <v>95000</v>
      </c>
      <c r="E6" s="4">
        <v>120000</v>
      </c>
      <c r="F6" s="2">
        <f>E6</f>
        <v>120000</v>
      </c>
      <c r="I6" s="47" t="s">
        <v>23</v>
      </c>
      <c r="J6" s="49">
        <f>C6/J9</f>
        <v>96.44670050761421</v>
      </c>
      <c r="K6" s="49">
        <f>J6*K5</f>
        <v>57.868020304568525</v>
      </c>
      <c r="L6" s="49">
        <f>J6-K6</f>
        <v>38.578680203045685</v>
      </c>
      <c r="M6" s="50">
        <f>M5*J6</f>
        <v>14.467005076142131</v>
      </c>
    </row>
    <row r="7" spans="2:13" x14ac:dyDescent="0.2">
      <c r="B7" s="5">
        <f>B6+1</f>
        <v>2</v>
      </c>
      <c r="C7" s="1">
        <v>95000</v>
      </c>
      <c r="D7" s="2">
        <f>D6+C7</f>
        <v>190000</v>
      </c>
      <c r="E7" s="4">
        <v>120000</v>
      </c>
      <c r="F7" s="2">
        <f>F6+E7</f>
        <v>240000</v>
      </c>
      <c r="I7" s="46" t="s">
        <v>24</v>
      </c>
      <c r="J7" s="49">
        <f>E6/J9</f>
        <v>121.82741116751269</v>
      </c>
      <c r="K7" s="49">
        <f>J7*K5</f>
        <v>73.096446700507613</v>
      </c>
      <c r="L7" s="49">
        <f>L5*J7</f>
        <v>30.456852791878173</v>
      </c>
      <c r="M7" s="50">
        <f>M5*J7</f>
        <v>18.274111675126903</v>
      </c>
    </row>
    <row r="8" spans="2:13" x14ac:dyDescent="0.2">
      <c r="B8" s="5">
        <f t="shared" ref="B8:B35" si="0">B7+1</f>
        <v>3</v>
      </c>
      <c r="C8" s="1">
        <v>95000</v>
      </c>
      <c r="D8" s="2">
        <f t="shared" ref="D8:D35" si="1">D7+C8</f>
        <v>285000</v>
      </c>
      <c r="E8" s="4">
        <v>120000</v>
      </c>
      <c r="F8" s="2">
        <f t="shared" ref="F8:F35" si="2">F7+E8</f>
        <v>360000</v>
      </c>
    </row>
    <row r="9" spans="2:13" x14ac:dyDescent="0.2">
      <c r="B9" s="5">
        <f t="shared" si="0"/>
        <v>4</v>
      </c>
      <c r="C9" s="1">
        <v>95000</v>
      </c>
      <c r="D9" s="2">
        <f t="shared" si="1"/>
        <v>380000</v>
      </c>
      <c r="E9" s="4">
        <v>120000</v>
      </c>
      <c r="F9" s="2">
        <f t="shared" si="2"/>
        <v>480000</v>
      </c>
      <c r="I9" s="17" t="s">
        <v>26</v>
      </c>
      <c r="J9" s="45">
        <v>985</v>
      </c>
    </row>
    <row r="10" spans="2:13" x14ac:dyDescent="0.2">
      <c r="B10" s="5">
        <f t="shared" si="0"/>
        <v>5</v>
      </c>
      <c r="C10" s="1">
        <v>95000</v>
      </c>
      <c r="D10" s="2">
        <f t="shared" si="1"/>
        <v>475000</v>
      </c>
      <c r="E10" s="4">
        <v>120000</v>
      </c>
      <c r="F10" s="2">
        <f t="shared" si="2"/>
        <v>600000</v>
      </c>
    </row>
    <row r="11" spans="2:13" x14ac:dyDescent="0.2">
      <c r="B11" s="5">
        <f t="shared" si="0"/>
        <v>6</v>
      </c>
      <c r="C11" s="1">
        <v>95000</v>
      </c>
      <c r="D11" s="2">
        <f t="shared" si="1"/>
        <v>570000</v>
      </c>
      <c r="E11" s="4">
        <v>120000</v>
      </c>
      <c r="F11" s="2">
        <f t="shared" si="2"/>
        <v>720000</v>
      </c>
    </row>
    <row r="12" spans="2:13" x14ac:dyDescent="0.2">
      <c r="B12" s="6">
        <f t="shared" si="0"/>
        <v>7</v>
      </c>
      <c r="C12" s="53">
        <v>95000</v>
      </c>
      <c r="D12" s="11">
        <f t="shared" si="1"/>
        <v>665000</v>
      </c>
      <c r="E12" s="15">
        <v>120000</v>
      </c>
      <c r="F12" s="11">
        <f t="shared" si="2"/>
        <v>840000</v>
      </c>
    </row>
    <row r="13" spans="2:13" x14ac:dyDescent="0.2">
      <c r="B13" s="25">
        <f t="shared" si="0"/>
        <v>8</v>
      </c>
      <c r="C13" s="12">
        <v>85000</v>
      </c>
      <c r="D13" s="13">
        <f t="shared" si="1"/>
        <v>750000</v>
      </c>
      <c r="E13" s="51">
        <v>100000</v>
      </c>
      <c r="F13" s="13">
        <f t="shared" si="2"/>
        <v>940000</v>
      </c>
    </row>
    <row r="14" spans="2:13" x14ac:dyDescent="0.2">
      <c r="B14" s="25">
        <f t="shared" si="0"/>
        <v>9</v>
      </c>
      <c r="C14" s="1">
        <v>85000</v>
      </c>
      <c r="D14" s="2">
        <f t="shared" si="1"/>
        <v>835000</v>
      </c>
      <c r="E14" s="4">
        <v>100000</v>
      </c>
      <c r="F14" s="2">
        <f t="shared" si="2"/>
        <v>1040000</v>
      </c>
    </row>
    <row r="15" spans="2:13" x14ac:dyDescent="0.2">
      <c r="B15" s="25">
        <f t="shared" si="0"/>
        <v>10</v>
      </c>
      <c r="C15" s="1">
        <v>85000</v>
      </c>
      <c r="D15" s="2">
        <f t="shared" si="1"/>
        <v>920000</v>
      </c>
      <c r="E15" s="4">
        <v>100000</v>
      </c>
      <c r="F15" s="2">
        <f t="shared" si="2"/>
        <v>1140000</v>
      </c>
    </row>
    <row r="16" spans="2:13" x14ac:dyDescent="0.2">
      <c r="B16" s="25">
        <f t="shared" si="0"/>
        <v>11</v>
      </c>
      <c r="C16" s="1">
        <v>85000</v>
      </c>
      <c r="D16" s="2">
        <f t="shared" si="1"/>
        <v>1005000</v>
      </c>
      <c r="E16" s="4">
        <v>100000</v>
      </c>
      <c r="F16" s="2">
        <f t="shared" si="2"/>
        <v>1240000</v>
      </c>
    </row>
    <row r="17" spans="2:6" x14ac:dyDescent="0.2">
      <c r="B17" s="25">
        <f t="shared" si="0"/>
        <v>12</v>
      </c>
      <c r="C17" s="1">
        <v>85000</v>
      </c>
      <c r="D17" s="2">
        <f t="shared" si="1"/>
        <v>1090000</v>
      </c>
      <c r="E17" s="4">
        <v>100000</v>
      </c>
      <c r="F17" s="2">
        <f t="shared" si="2"/>
        <v>1340000</v>
      </c>
    </row>
    <row r="18" spans="2:6" x14ac:dyDescent="0.2">
      <c r="B18" s="25">
        <f t="shared" si="0"/>
        <v>13</v>
      </c>
      <c r="C18" s="1">
        <v>85000</v>
      </c>
      <c r="D18" s="2">
        <f t="shared" si="1"/>
        <v>1175000</v>
      </c>
      <c r="E18" s="4">
        <v>100000</v>
      </c>
      <c r="F18" s="2">
        <f t="shared" si="2"/>
        <v>1440000</v>
      </c>
    </row>
    <row r="19" spans="2:6" x14ac:dyDescent="0.2">
      <c r="B19" s="25">
        <f t="shared" si="0"/>
        <v>14</v>
      </c>
      <c r="C19" s="1">
        <v>85000</v>
      </c>
      <c r="D19" s="2">
        <f t="shared" si="1"/>
        <v>1260000</v>
      </c>
      <c r="E19" s="4">
        <v>100000</v>
      </c>
      <c r="F19" s="2">
        <f t="shared" si="2"/>
        <v>1540000</v>
      </c>
    </row>
    <row r="20" spans="2:6" x14ac:dyDescent="0.2">
      <c r="B20" s="54">
        <f t="shared" si="0"/>
        <v>15</v>
      </c>
      <c r="C20" s="3">
        <v>85000</v>
      </c>
      <c r="D20" s="8">
        <f t="shared" si="1"/>
        <v>1345000</v>
      </c>
      <c r="E20" s="55">
        <v>100000</v>
      </c>
      <c r="F20" s="8">
        <f t="shared" si="2"/>
        <v>1640000</v>
      </c>
    </row>
    <row r="21" spans="2:6" x14ac:dyDescent="0.2">
      <c r="B21" s="9">
        <f t="shared" si="0"/>
        <v>16</v>
      </c>
      <c r="C21" s="12">
        <v>70000</v>
      </c>
      <c r="D21" s="13">
        <f t="shared" si="1"/>
        <v>1415000</v>
      </c>
      <c r="E21" s="12">
        <v>85000</v>
      </c>
      <c r="F21" s="13">
        <f t="shared" si="2"/>
        <v>1725000</v>
      </c>
    </row>
    <row r="22" spans="2:6" x14ac:dyDescent="0.2">
      <c r="B22" s="25">
        <f t="shared" si="0"/>
        <v>17</v>
      </c>
      <c r="C22" s="1">
        <v>70000</v>
      </c>
      <c r="D22" s="2">
        <f t="shared" si="1"/>
        <v>1485000</v>
      </c>
      <c r="E22" s="1">
        <v>85000</v>
      </c>
      <c r="F22" s="2">
        <f t="shared" si="2"/>
        <v>1810000</v>
      </c>
    </row>
    <row r="23" spans="2:6" x14ac:dyDescent="0.2">
      <c r="B23" s="25">
        <f t="shared" si="0"/>
        <v>18</v>
      </c>
      <c r="C23" s="1">
        <v>70000</v>
      </c>
      <c r="D23" s="2">
        <f t="shared" si="1"/>
        <v>1555000</v>
      </c>
      <c r="E23" s="1">
        <v>85000</v>
      </c>
      <c r="F23" s="2">
        <f t="shared" si="2"/>
        <v>1895000</v>
      </c>
    </row>
    <row r="24" spans="2:6" x14ac:dyDescent="0.2">
      <c r="B24" s="25">
        <f t="shared" si="0"/>
        <v>19</v>
      </c>
      <c r="C24" s="1">
        <v>70000</v>
      </c>
      <c r="D24" s="2">
        <f t="shared" si="1"/>
        <v>1625000</v>
      </c>
      <c r="E24" s="1">
        <v>85000</v>
      </c>
      <c r="F24" s="2">
        <f t="shared" si="2"/>
        <v>1980000</v>
      </c>
    </row>
    <row r="25" spans="2:6" x14ac:dyDescent="0.2">
      <c r="B25" s="25">
        <f t="shared" si="0"/>
        <v>20</v>
      </c>
      <c r="C25" s="1">
        <v>70000</v>
      </c>
      <c r="D25" s="2">
        <f t="shared" si="1"/>
        <v>1695000</v>
      </c>
      <c r="E25" s="1">
        <v>85000</v>
      </c>
      <c r="F25" s="2">
        <f t="shared" si="2"/>
        <v>2065000</v>
      </c>
    </row>
    <row r="26" spans="2:6" x14ac:dyDescent="0.2">
      <c r="B26" s="25">
        <f t="shared" si="0"/>
        <v>21</v>
      </c>
      <c r="C26" s="1">
        <v>70000</v>
      </c>
      <c r="D26" s="2">
        <f t="shared" si="1"/>
        <v>1765000</v>
      </c>
      <c r="E26" s="1">
        <v>85000</v>
      </c>
      <c r="F26" s="2">
        <f t="shared" si="2"/>
        <v>2150000</v>
      </c>
    </row>
    <row r="27" spans="2:6" x14ac:dyDescent="0.2">
      <c r="B27" s="25">
        <f t="shared" si="0"/>
        <v>22</v>
      </c>
      <c r="C27" s="1">
        <v>70000</v>
      </c>
      <c r="D27" s="2">
        <f t="shared" si="1"/>
        <v>1835000</v>
      </c>
      <c r="E27" s="1">
        <v>85000</v>
      </c>
      <c r="F27" s="2">
        <f t="shared" si="2"/>
        <v>2235000</v>
      </c>
    </row>
    <row r="28" spans="2:6" x14ac:dyDescent="0.2">
      <c r="B28" s="25">
        <f t="shared" si="0"/>
        <v>23</v>
      </c>
      <c r="C28" s="1">
        <v>70000</v>
      </c>
      <c r="D28" s="2">
        <f t="shared" si="1"/>
        <v>1905000</v>
      </c>
      <c r="E28" s="1">
        <v>85000</v>
      </c>
      <c r="F28" s="2">
        <f t="shared" si="2"/>
        <v>2320000</v>
      </c>
    </row>
    <row r="29" spans="2:6" x14ac:dyDescent="0.2">
      <c r="B29" s="25">
        <f t="shared" si="0"/>
        <v>24</v>
      </c>
      <c r="C29" s="1">
        <v>70000</v>
      </c>
      <c r="D29" s="2">
        <f t="shared" si="1"/>
        <v>1975000</v>
      </c>
      <c r="E29" s="1">
        <v>85000</v>
      </c>
      <c r="F29" s="2">
        <f t="shared" si="2"/>
        <v>2405000</v>
      </c>
    </row>
    <row r="30" spans="2:6" x14ac:dyDescent="0.2">
      <c r="B30" s="25">
        <f t="shared" si="0"/>
        <v>25</v>
      </c>
      <c r="C30" s="1">
        <v>70000</v>
      </c>
      <c r="D30" s="2">
        <f t="shared" si="1"/>
        <v>2045000</v>
      </c>
      <c r="E30" s="1">
        <v>85000</v>
      </c>
      <c r="F30" s="2">
        <f t="shared" si="2"/>
        <v>2490000</v>
      </c>
    </row>
    <row r="31" spans="2:6" x14ac:dyDescent="0.2">
      <c r="B31" s="25">
        <f t="shared" si="0"/>
        <v>26</v>
      </c>
      <c r="C31" s="1">
        <v>70000</v>
      </c>
      <c r="D31" s="2">
        <f t="shared" si="1"/>
        <v>2115000</v>
      </c>
      <c r="E31" s="1">
        <v>85000</v>
      </c>
      <c r="F31" s="2">
        <f t="shared" si="2"/>
        <v>2575000</v>
      </c>
    </row>
    <row r="32" spans="2:6" x14ac:dyDescent="0.2">
      <c r="B32" s="25">
        <f t="shared" si="0"/>
        <v>27</v>
      </c>
      <c r="C32" s="1">
        <v>70000</v>
      </c>
      <c r="D32" s="2">
        <f t="shared" si="1"/>
        <v>2185000</v>
      </c>
      <c r="E32" s="1">
        <v>85000</v>
      </c>
      <c r="F32" s="2">
        <f t="shared" si="2"/>
        <v>2660000</v>
      </c>
    </row>
    <row r="33" spans="2:6" x14ac:dyDescent="0.2">
      <c r="B33" s="25">
        <f t="shared" si="0"/>
        <v>28</v>
      </c>
      <c r="C33" s="1">
        <v>70000</v>
      </c>
      <c r="D33" s="2">
        <f t="shared" si="1"/>
        <v>2255000</v>
      </c>
      <c r="E33" s="1">
        <v>85000</v>
      </c>
      <c r="F33" s="2">
        <f t="shared" si="2"/>
        <v>2745000</v>
      </c>
    </row>
    <row r="34" spans="2:6" x14ac:dyDescent="0.2">
      <c r="B34" s="25">
        <f t="shared" si="0"/>
        <v>29</v>
      </c>
      <c r="C34" s="1">
        <v>70000</v>
      </c>
      <c r="D34" s="2">
        <f t="shared" si="1"/>
        <v>2325000</v>
      </c>
      <c r="E34" s="1">
        <v>85000</v>
      </c>
      <c r="F34" s="2">
        <f t="shared" si="2"/>
        <v>2830000</v>
      </c>
    </row>
    <row r="35" spans="2:6" x14ac:dyDescent="0.2">
      <c r="B35" s="56">
        <f t="shared" si="0"/>
        <v>30</v>
      </c>
      <c r="C35" s="3">
        <v>70000</v>
      </c>
      <c r="D35" s="8">
        <f t="shared" si="1"/>
        <v>2395000</v>
      </c>
      <c r="E35" s="3">
        <v>85000</v>
      </c>
      <c r="F35" s="8">
        <f t="shared" si="2"/>
        <v>2915000</v>
      </c>
    </row>
  </sheetData>
  <mergeCells count="2">
    <mergeCell ref="C4:D4"/>
    <mergeCell ref="E4:F4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54"/>
  <sheetViews>
    <sheetView zoomScale="150" zoomScaleNormal="150" zoomScalePageLayoutView="130" workbookViewId="0">
      <selection activeCell="F3" sqref="F3"/>
    </sheetView>
  </sheetViews>
  <sheetFormatPr baseColWidth="10" defaultRowHeight="16" x14ac:dyDescent="0.2"/>
  <cols>
    <col min="2" max="2" width="11.5" customWidth="1"/>
    <col min="3" max="3" width="11.6640625" customWidth="1"/>
    <col min="4" max="4" width="14.33203125" customWidth="1"/>
    <col min="6" max="6" width="14.1640625" customWidth="1"/>
    <col min="7" max="7" width="18.5" customWidth="1"/>
    <col min="8" max="8" width="21" customWidth="1"/>
    <col min="9" max="10" width="0" hidden="1" customWidth="1"/>
    <col min="11" max="11" width="8.6640625" hidden="1" customWidth="1"/>
    <col min="12" max="12" width="8.6640625" customWidth="1"/>
    <col min="13" max="13" width="43.5" bestFit="1" customWidth="1"/>
    <col min="14" max="15" width="9.83203125" customWidth="1"/>
    <col min="16" max="16" width="11.5" customWidth="1"/>
    <col min="17" max="17" width="12" customWidth="1"/>
  </cols>
  <sheetData>
    <row r="2" spans="1:17" x14ac:dyDescent="0.2">
      <c r="B2" t="s">
        <v>5</v>
      </c>
      <c r="F2" s="33">
        <v>45509</v>
      </c>
      <c r="G2" s="33"/>
      <c r="M2" t="s">
        <v>12</v>
      </c>
      <c r="N2" s="45">
        <v>985</v>
      </c>
    </row>
    <row r="4" spans="1:17" x14ac:dyDescent="0.2">
      <c r="C4" s="69" t="s">
        <v>31</v>
      </c>
      <c r="D4" s="70"/>
      <c r="E4" s="71" t="s">
        <v>7</v>
      </c>
      <c r="F4" s="71"/>
      <c r="G4" s="69" t="s">
        <v>30</v>
      </c>
      <c r="H4" s="70"/>
      <c r="I4" s="72" t="s">
        <v>8</v>
      </c>
      <c r="J4" s="72"/>
      <c r="K4" s="72"/>
      <c r="M4" t="s">
        <v>27</v>
      </c>
    </row>
    <row r="5" spans="1:17" x14ac:dyDescent="0.2">
      <c r="A5" s="16" t="s">
        <v>6</v>
      </c>
      <c r="B5" s="24" t="s">
        <v>4</v>
      </c>
      <c r="C5" s="39" t="s">
        <v>9</v>
      </c>
      <c r="D5" s="32" t="s">
        <v>10</v>
      </c>
      <c r="E5" s="39" t="s">
        <v>9</v>
      </c>
      <c r="F5" s="60" t="s">
        <v>10</v>
      </c>
      <c r="G5" s="52" t="s">
        <v>9</v>
      </c>
      <c r="H5" s="32" t="s">
        <v>10</v>
      </c>
      <c r="I5" s="59" t="s">
        <v>6</v>
      </c>
      <c r="J5" s="24" t="s">
        <v>9</v>
      </c>
      <c r="K5" s="23" t="s">
        <v>11</v>
      </c>
      <c r="M5" s="7" t="s">
        <v>17</v>
      </c>
      <c r="N5" s="57">
        <v>0.4</v>
      </c>
      <c r="O5" s="58">
        <v>1</v>
      </c>
      <c r="P5" s="31" t="s">
        <v>18</v>
      </c>
      <c r="Q5" s="41" t="s">
        <v>18</v>
      </c>
    </row>
    <row r="6" spans="1:17" x14ac:dyDescent="0.2">
      <c r="A6" s="46">
        <v>1</v>
      </c>
      <c r="B6" s="63">
        <v>1</v>
      </c>
      <c r="C6" s="64">
        <f>$Q$7*A6</f>
        <v>132</v>
      </c>
      <c r="D6" s="64">
        <f>C6*A6</f>
        <v>132</v>
      </c>
      <c r="E6" s="64">
        <f>$Q$8*A6</f>
        <v>173</v>
      </c>
      <c r="F6" s="65">
        <f>E6</f>
        <v>173</v>
      </c>
      <c r="G6" s="64">
        <f>$Q$9*A6</f>
        <v>244</v>
      </c>
      <c r="H6" s="65">
        <f>G6</f>
        <v>244</v>
      </c>
      <c r="I6" s="19">
        <v>1</v>
      </c>
      <c r="J6">
        <f t="shared" ref="J6:J35" si="0">220*I6</f>
        <v>220</v>
      </c>
      <c r="K6" s="2">
        <f>J6</f>
        <v>220</v>
      </c>
      <c r="M6" s="28"/>
      <c r="N6" s="25" t="s">
        <v>15</v>
      </c>
      <c r="O6" s="17" t="s">
        <v>15</v>
      </c>
      <c r="P6" s="34" t="s">
        <v>15</v>
      </c>
      <c r="Q6" s="42" t="s">
        <v>16</v>
      </c>
    </row>
    <row r="7" spans="1:17" x14ac:dyDescent="0.2">
      <c r="A7" s="46">
        <v>1</v>
      </c>
      <c r="B7" s="63">
        <f>B6+1</f>
        <v>2</v>
      </c>
      <c r="C7" s="64">
        <f t="shared" ref="C7:C33" si="1">$Q$7*A7</f>
        <v>132</v>
      </c>
      <c r="D7" s="64">
        <f>D6+C7</f>
        <v>264</v>
      </c>
      <c r="E7" s="64">
        <f t="shared" ref="E7:E33" si="2">$Q$8*A7</f>
        <v>173</v>
      </c>
      <c r="F7" s="65">
        <f>F6+E7</f>
        <v>346</v>
      </c>
      <c r="G7" s="64">
        <f t="shared" ref="G7:G11" si="3">$Q$9*A7</f>
        <v>244</v>
      </c>
      <c r="H7" s="65">
        <f>H6+G7</f>
        <v>488</v>
      </c>
      <c r="I7" s="19">
        <v>1</v>
      </c>
      <c r="J7">
        <f t="shared" si="0"/>
        <v>220</v>
      </c>
      <c r="K7" s="2">
        <f>J7+K6</f>
        <v>440</v>
      </c>
      <c r="M7" s="28" t="s">
        <v>32</v>
      </c>
      <c r="N7" s="4">
        <v>169000</v>
      </c>
      <c r="O7" s="26">
        <v>423000</v>
      </c>
      <c r="P7" s="35">
        <v>130000</v>
      </c>
      <c r="Q7" s="30">
        <f>ROUND(P7/$N$2,0)</f>
        <v>132</v>
      </c>
    </row>
    <row r="8" spans="1:17" x14ac:dyDescent="0.2">
      <c r="A8" s="46">
        <v>1</v>
      </c>
      <c r="B8" s="63">
        <f t="shared" ref="B8:B33" si="4">B7+1</f>
        <v>3</v>
      </c>
      <c r="C8" s="64">
        <f t="shared" si="1"/>
        <v>132</v>
      </c>
      <c r="D8" s="64">
        <f t="shared" ref="D8:D33" si="5">D7+C8</f>
        <v>396</v>
      </c>
      <c r="E8" s="64">
        <f t="shared" si="2"/>
        <v>173</v>
      </c>
      <c r="F8" s="65">
        <f>F7+E8</f>
        <v>519</v>
      </c>
      <c r="G8" s="64">
        <f t="shared" si="3"/>
        <v>244</v>
      </c>
      <c r="H8" s="65">
        <f t="shared" ref="H8:H33" si="6">H7+G8</f>
        <v>732</v>
      </c>
      <c r="I8" s="19">
        <v>1</v>
      </c>
      <c r="J8">
        <f t="shared" si="0"/>
        <v>220</v>
      </c>
      <c r="K8" s="2">
        <f t="shared" ref="K8:K35" si="7">J8+K7</f>
        <v>660</v>
      </c>
      <c r="M8" s="28" t="s">
        <v>13</v>
      </c>
      <c r="N8" s="4">
        <v>169000</v>
      </c>
      <c r="O8" s="26">
        <v>423000</v>
      </c>
      <c r="P8" s="35">
        <v>170000</v>
      </c>
      <c r="Q8" s="30">
        <f>ROUND(P8/$N$2,0)</f>
        <v>173</v>
      </c>
    </row>
    <row r="9" spans="1:17" x14ac:dyDescent="0.2">
      <c r="A9" s="46">
        <v>1</v>
      </c>
      <c r="B9" s="63">
        <f t="shared" si="4"/>
        <v>4</v>
      </c>
      <c r="C9" s="64">
        <f t="shared" si="1"/>
        <v>132</v>
      </c>
      <c r="D9" s="64">
        <f t="shared" si="5"/>
        <v>528</v>
      </c>
      <c r="E9" s="64">
        <f t="shared" si="2"/>
        <v>173</v>
      </c>
      <c r="F9" s="65">
        <f t="shared" ref="F9:F33" si="8">F8+E9</f>
        <v>692</v>
      </c>
      <c r="G9" s="64">
        <f t="shared" si="3"/>
        <v>244</v>
      </c>
      <c r="H9" s="65">
        <f t="shared" si="6"/>
        <v>976</v>
      </c>
      <c r="I9" s="19">
        <v>1</v>
      </c>
      <c r="J9">
        <f t="shared" si="0"/>
        <v>220</v>
      </c>
      <c r="K9" s="2">
        <f t="shared" si="7"/>
        <v>880</v>
      </c>
      <c r="M9" s="28" t="s">
        <v>29</v>
      </c>
      <c r="N9" s="4">
        <v>169000</v>
      </c>
      <c r="O9" s="26">
        <v>423000</v>
      </c>
      <c r="P9" s="35">
        <v>240000</v>
      </c>
      <c r="Q9" s="30">
        <f>ROUND(P9/$N$2,0)</f>
        <v>244</v>
      </c>
    </row>
    <row r="10" spans="1:17" x14ac:dyDescent="0.2">
      <c r="A10" s="46">
        <v>1</v>
      </c>
      <c r="B10" s="63">
        <f t="shared" si="4"/>
        <v>5</v>
      </c>
      <c r="C10" s="64">
        <f t="shared" si="1"/>
        <v>132</v>
      </c>
      <c r="D10" s="64">
        <f t="shared" si="5"/>
        <v>660</v>
      </c>
      <c r="E10" s="64">
        <f t="shared" si="2"/>
        <v>173</v>
      </c>
      <c r="F10" s="65">
        <f t="shared" si="8"/>
        <v>865</v>
      </c>
      <c r="G10" s="64">
        <f t="shared" si="3"/>
        <v>244</v>
      </c>
      <c r="H10" s="65">
        <f t="shared" si="6"/>
        <v>1220</v>
      </c>
      <c r="I10" s="19">
        <v>1</v>
      </c>
      <c r="J10">
        <f t="shared" si="0"/>
        <v>220</v>
      </c>
      <c r="K10" s="2">
        <f t="shared" si="7"/>
        <v>1100</v>
      </c>
      <c r="M10" s="19"/>
      <c r="N10" s="19"/>
      <c r="P10" s="36"/>
      <c r="Q10" s="43"/>
    </row>
    <row r="11" spans="1:17" x14ac:dyDescent="0.2">
      <c r="A11" s="46">
        <v>1</v>
      </c>
      <c r="B11" s="63">
        <f t="shared" si="4"/>
        <v>6</v>
      </c>
      <c r="C11" s="64">
        <f t="shared" si="1"/>
        <v>132</v>
      </c>
      <c r="D11" s="64">
        <f t="shared" si="5"/>
        <v>792</v>
      </c>
      <c r="E11" s="64">
        <f t="shared" si="2"/>
        <v>173</v>
      </c>
      <c r="F11" s="65">
        <f t="shared" si="8"/>
        <v>1038</v>
      </c>
      <c r="G11" s="64">
        <f t="shared" si="3"/>
        <v>244</v>
      </c>
      <c r="H11" s="65">
        <f t="shared" si="6"/>
        <v>1464</v>
      </c>
      <c r="I11" s="19">
        <v>1</v>
      </c>
      <c r="J11">
        <f t="shared" si="0"/>
        <v>220</v>
      </c>
      <c r="K11" s="2">
        <f t="shared" si="7"/>
        <v>1320</v>
      </c>
      <c r="M11" s="29" t="s">
        <v>14</v>
      </c>
      <c r="N11" s="15">
        <v>60000</v>
      </c>
      <c r="O11" s="27">
        <v>150000</v>
      </c>
      <c r="P11" s="37" t="s">
        <v>28</v>
      </c>
      <c r="Q11" s="44"/>
    </row>
    <row r="12" spans="1:17" x14ac:dyDescent="0.2">
      <c r="A12" s="46">
        <v>1</v>
      </c>
      <c r="B12" s="63">
        <f t="shared" si="4"/>
        <v>7</v>
      </c>
      <c r="C12" s="64">
        <f t="shared" si="1"/>
        <v>132</v>
      </c>
      <c r="D12" s="64">
        <f t="shared" si="5"/>
        <v>924</v>
      </c>
      <c r="E12" s="64">
        <f t="shared" si="2"/>
        <v>173</v>
      </c>
      <c r="F12" s="65">
        <f t="shared" si="8"/>
        <v>1211</v>
      </c>
      <c r="G12" s="64">
        <f>$Q$9*A12</f>
        <v>244</v>
      </c>
      <c r="H12" s="65">
        <f t="shared" si="6"/>
        <v>1708</v>
      </c>
      <c r="I12" s="19">
        <v>1</v>
      </c>
      <c r="J12">
        <f t="shared" si="0"/>
        <v>220</v>
      </c>
      <c r="K12" s="2">
        <f t="shared" si="7"/>
        <v>1540</v>
      </c>
    </row>
    <row r="13" spans="1:17" x14ac:dyDescent="0.2">
      <c r="A13" s="46">
        <v>0.8</v>
      </c>
      <c r="B13" s="63">
        <f t="shared" si="4"/>
        <v>8</v>
      </c>
      <c r="C13" s="64">
        <f>$Q$7*A13</f>
        <v>105.60000000000001</v>
      </c>
      <c r="D13" s="64">
        <f t="shared" si="5"/>
        <v>1029.5999999999999</v>
      </c>
      <c r="E13" s="64">
        <f t="shared" si="2"/>
        <v>138.4</v>
      </c>
      <c r="F13" s="65">
        <f t="shared" si="8"/>
        <v>1349.4</v>
      </c>
      <c r="G13" s="64">
        <f>$Q$9*A13</f>
        <v>195.20000000000002</v>
      </c>
      <c r="H13" s="65">
        <f t="shared" si="6"/>
        <v>1903.2</v>
      </c>
      <c r="I13" s="19">
        <v>0.75</v>
      </c>
      <c r="J13">
        <f t="shared" si="0"/>
        <v>165</v>
      </c>
      <c r="K13" s="2">
        <f t="shared" si="7"/>
        <v>1705</v>
      </c>
    </row>
    <row r="14" spans="1:17" x14ac:dyDescent="0.2">
      <c r="A14" s="46">
        <v>0.8</v>
      </c>
      <c r="B14" s="63">
        <f t="shared" si="4"/>
        <v>9</v>
      </c>
      <c r="C14" s="64">
        <f t="shared" si="1"/>
        <v>105.60000000000001</v>
      </c>
      <c r="D14" s="64">
        <f t="shared" si="5"/>
        <v>1135.1999999999998</v>
      </c>
      <c r="E14" s="64">
        <f t="shared" si="2"/>
        <v>138.4</v>
      </c>
      <c r="F14" s="65">
        <f t="shared" si="8"/>
        <v>1487.8000000000002</v>
      </c>
      <c r="G14" s="64">
        <f t="shared" ref="G14:G19" si="9">$Q$9*A14</f>
        <v>195.20000000000002</v>
      </c>
      <c r="H14" s="65">
        <f t="shared" si="6"/>
        <v>2098.4</v>
      </c>
      <c r="I14" s="19">
        <v>0.75</v>
      </c>
      <c r="J14">
        <f t="shared" si="0"/>
        <v>165</v>
      </c>
      <c r="K14" s="2">
        <f t="shared" si="7"/>
        <v>1870</v>
      </c>
      <c r="M14" s="18"/>
    </row>
    <row r="15" spans="1:17" x14ac:dyDescent="0.2">
      <c r="A15" s="46">
        <v>0.8</v>
      </c>
      <c r="B15" s="63">
        <f t="shared" si="4"/>
        <v>10</v>
      </c>
      <c r="C15" s="64">
        <f t="shared" si="1"/>
        <v>105.60000000000001</v>
      </c>
      <c r="D15" s="64">
        <f t="shared" si="5"/>
        <v>1240.7999999999997</v>
      </c>
      <c r="E15" s="64">
        <f t="shared" si="2"/>
        <v>138.4</v>
      </c>
      <c r="F15" s="65">
        <f t="shared" si="8"/>
        <v>1626.2000000000003</v>
      </c>
      <c r="G15" s="64">
        <f t="shared" si="9"/>
        <v>195.20000000000002</v>
      </c>
      <c r="H15" s="65">
        <f t="shared" si="6"/>
        <v>2293.6</v>
      </c>
      <c r="I15" s="19">
        <v>0.75</v>
      </c>
      <c r="J15">
        <f t="shared" si="0"/>
        <v>165</v>
      </c>
      <c r="K15" s="2">
        <f t="shared" si="7"/>
        <v>2035</v>
      </c>
    </row>
    <row r="16" spans="1:17" x14ac:dyDescent="0.2">
      <c r="A16" s="46">
        <v>0.8</v>
      </c>
      <c r="B16" s="63">
        <f t="shared" si="4"/>
        <v>11</v>
      </c>
      <c r="C16" s="64">
        <f t="shared" si="1"/>
        <v>105.60000000000001</v>
      </c>
      <c r="D16" s="64">
        <f t="shared" si="5"/>
        <v>1346.3999999999996</v>
      </c>
      <c r="E16" s="64">
        <f t="shared" si="2"/>
        <v>138.4</v>
      </c>
      <c r="F16" s="65">
        <f t="shared" si="8"/>
        <v>1764.6000000000004</v>
      </c>
      <c r="G16" s="64">
        <f t="shared" si="9"/>
        <v>195.20000000000002</v>
      </c>
      <c r="H16" s="65">
        <f t="shared" si="6"/>
        <v>2488.7999999999997</v>
      </c>
      <c r="I16" s="19">
        <v>0.75</v>
      </c>
      <c r="J16">
        <f t="shared" si="0"/>
        <v>165</v>
      </c>
      <c r="K16" s="2">
        <f t="shared" si="7"/>
        <v>2200</v>
      </c>
    </row>
    <row r="17" spans="1:11" x14ac:dyDescent="0.2">
      <c r="A17" s="46">
        <v>0.8</v>
      </c>
      <c r="B17" s="63">
        <f t="shared" si="4"/>
        <v>12</v>
      </c>
      <c r="C17" s="64">
        <f t="shared" si="1"/>
        <v>105.60000000000001</v>
      </c>
      <c r="D17" s="64">
        <f t="shared" si="5"/>
        <v>1451.9999999999995</v>
      </c>
      <c r="E17" s="64">
        <f t="shared" si="2"/>
        <v>138.4</v>
      </c>
      <c r="F17" s="65">
        <f t="shared" si="8"/>
        <v>1903.0000000000005</v>
      </c>
      <c r="G17" s="64">
        <f t="shared" si="9"/>
        <v>195.20000000000002</v>
      </c>
      <c r="H17" s="65">
        <f t="shared" si="6"/>
        <v>2683.9999999999995</v>
      </c>
      <c r="I17" s="19">
        <v>0.75</v>
      </c>
      <c r="J17">
        <f t="shared" si="0"/>
        <v>165</v>
      </c>
      <c r="K17" s="2">
        <f t="shared" si="7"/>
        <v>2365</v>
      </c>
    </row>
    <row r="18" spans="1:11" x14ac:dyDescent="0.2">
      <c r="A18" s="46">
        <v>0.8</v>
      </c>
      <c r="B18" s="63">
        <f t="shared" si="4"/>
        <v>13</v>
      </c>
      <c r="C18" s="64">
        <f t="shared" si="1"/>
        <v>105.60000000000001</v>
      </c>
      <c r="D18" s="64">
        <f t="shared" si="5"/>
        <v>1557.5999999999995</v>
      </c>
      <c r="E18" s="64">
        <f t="shared" si="2"/>
        <v>138.4</v>
      </c>
      <c r="F18" s="65">
        <f t="shared" si="8"/>
        <v>2041.4000000000005</v>
      </c>
      <c r="G18" s="64">
        <f t="shared" si="9"/>
        <v>195.20000000000002</v>
      </c>
      <c r="H18" s="65">
        <f t="shared" si="6"/>
        <v>2879.1999999999994</v>
      </c>
      <c r="I18" s="19">
        <v>0.75</v>
      </c>
      <c r="J18">
        <f t="shared" si="0"/>
        <v>165</v>
      </c>
      <c r="K18" s="2">
        <f t="shared" si="7"/>
        <v>2530</v>
      </c>
    </row>
    <row r="19" spans="1:11" x14ac:dyDescent="0.2">
      <c r="A19" s="46">
        <v>0.8</v>
      </c>
      <c r="B19" s="63">
        <f t="shared" si="4"/>
        <v>14</v>
      </c>
      <c r="C19" s="64">
        <f t="shared" si="1"/>
        <v>105.60000000000001</v>
      </c>
      <c r="D19" s="64">
        <f t="shared" si="5"/>
        <v>1663.1999999999994</v>
      </c>
      <c r="E19" s="64">
        <f t="shared" si="2"/>
        <v>138.4</v>
      </c>
      <c r="F19" s="65">
        <f t="shared" si="8"/>
        <v>2179.8000000000006</v>
      </c>
      <c r="G19" s="64">
        <f t="shared" si="9"/>
        <v>195.20000000000002</v>
      </c>
      <c r="H19" s="65">
        <f t="shared" si="6"/>
        <v>3074.3999999999992</v>
      </c>
      <c r="I19" s="19">
        <v>0.75</v>
      </c>
      <c r="J19">
        <f t="shared" si="0"/>
        <v>165</v>
      </c>
      <c r="K19" s="2">
        <f t="shared" si="7"/>
        <v>2695</v>
      </c>
    </row>
    <row r="20" spans="1:11" x14ac:dyDescent="0.2">
      <c r="A20" s="46">
        <v>0.7</v>
      </c>
      <c r="B20" s="63">
        <f t="shared" si="4"/>
        <v>15</v>
      </c>
      <c r="C20" s="64">
        <f t="shared" si="1"/>
        <v>92.399999999999991</v>
      </c>
      <c r="D20" s="64">
        <f t="shared" si="5"/>
        <v>1755.5999999999995</v>
      </c>
      <c r="E20" s="64">
        <f t="shared" si="2"/>
        <v>121.1</v>
      </c>
      <c r="F20" s="65">
        <f t="shared" si="8"/>
        <v>2300.9000000000005</v>
      </c>
      <c r="G20" s="64">
        <v>144</v>
      </c>
      <c r="H20" s="65">
        <f t="shared" si="6"/>
        <v>3218.3999999999992</v>
      </c>
      <c r="I20" s="19">
        <v>0.6</v>
      </c>
      <c r="J20">
        <f t="shared" si="0"/>
        <v>132</v>
      </c>
      <c r="K20" s="2">
        <f t="shared" si="7"/>
        <v>2827</v>
      </c>
    </row>
    <row r="21" spans="1:11" x14ac:dyDescent="0.2">
      <c r="A21" s="46">
        <v>0.7</v>
      </c>
      <c r="B21" s="63">
        <f t="shared" si="4"/>
        <v>16</v>
      </c>
      <c r="C21" s="64">
        <f t="shared" si="1"/>
        <v>92.399999999999991</v>
      </c>
      <c r="D21" s="64">
        <f t="shared" si="5"/>
        <v>1847.9999999999995</v>
      </c>
      <c r="E21" s="64">
        <f t="shared" si="2"/>
        <v>121.1</v>
      </c>
      <c r="F21" s="65">
        <f t="shared" si="8"/>
        <v>2422.0000000000005</v>
      </c>
      <c r="G21" s="64">
        <v>144</v>
      </c>
      <c r="H21" s="65">
        <f t="shared" si="6"/>
        <v>3362.3999999999992</v>
      </c>
      <c r="I21" s="19">
        <v>0.6</v>
      </c>
      <c r="J21">
        <f t="shared" si="0"/>
        <v>132</v>
      </c>
      <c r="K21" s="2">
        <f t="shared" si="7"/>
        <v>2959</v>
      </c>
    </row>
    <row r="22" spans="1:11" x14ac:dyDescent="0.2">
      <c r="A22" s="46">
        <v>0.7</v>
      </c>
      <c r="B22" s="63">
        <f t="shared" si="4"/>
        <v>17</v>
      </c>
      <c r="C22" s="64">
        <f t="shared" si="1"/>
        <v>92.399999999999991</v>
      </c>
      <c r="D22" s="64">
        <f t="shared" si="5"/>
        <v>1940.3999999999996</v>
      </c>
      <c r="E22" s="64">
        <f t="shared" si="2"/>
        <v>121.1</v>
      </c>
      <c r="F22" s="65">
        <f t="shared" si="8"/>
        <v>2543.1000000000004</v>
      </c>
      <c r="G22" s="64">
        <v>144</v>
      </c>
      <c r="H22" s="65">
        <f t="shared" si="6"/>
        <v>3506.3999999999992</v>
      </c>
      <c r="I22" s="19">
        <v>0.6</v>
      </c>
      <c r="J22">
        <f t="shared" si="0"/>
        <v>132</v>
      </c>
      <c r="K22" s="2">
        <f t="shared" si="7"/>
        <v>3091</v>
      </c>
    </row>
    <row r="23" spans="1:11" x14ac:dyDescent="0.2">
      <c r="A23" s="46">
        <v>0.7</v>
      </c>
      <c r="B23" s="63">
        <f t="shared" si="4"/>
        <v>18</v>
      </c>
      <c r="C23" s="64">
        <f t="shared" si="1"/>
        <v>92.399999999999991</v>
      </c>
      <c r="D23" s="64">
        <f t="shared" si="5"/>
        <v>2032.7999999999997</v>
      </c>
      <c r="E23" s="64">
        <f t="shared" si="2"/>
        <v>121.1</v>
      </c>
      <c r="F23" s="65">
        <f t="shared" si="8"/>
        <v>2664.2000000000003</v>
      </c>
      <c r="G23" s="64">
        <v>144</v>
      </c>
      <c r="H23" s="65">
        <f t="shared" si="6"/>
        <v>3650.3999999999992</v>
      </c>
      <c r="I23" s="19">
        <v>0.6</v>
      </c>
      <c r="J23">
        <f t="shared" si="0"/>
        <v>132</v>
      </c>
      <c r="K23" s="2">
        <f t="shared" si="7"/>
        <v>3223</v>
      </c>
    </row>
    <row r="24" spans="1:11" x14ac:dyDescent="0.2">
      <c r="A24" s="46">
        <v>0.7</v>
      </c>
      <c r="B24" s="63">
        <f t="shared" si="4"/>
        <v>19</v>
      </c>
      <c r="C24" s="64">
        <f t="shared" si="1"/>
        <v>92.399999999999991</v>
      </c>
      <c r="D24" s="64">
        <f t="shared" si="5"/>
        <v>2125.1999999999998</v>
      </c>
      <c r="E24" s="64">
        <f t="shared" si="2"/>
        <v>121.1</v>
      </c>
      <c r="F24" s="65">
        <f t="shared" si="8"/>
        <v>2785.3</v>
      </c>
      <c r="G24" s="64">
        <v>144</v>
      </c>
      <c r="H24" s="65">
        <f t="shared" si="6"/>
        <v>3794.3999999999992</v>
      </c>
      <c r="I24" s="19">
        <v>0.6</v>
      </c>
      <c r="J24">
        <f t="shared" si="0"/>
        <v>132</v>
      </c>
      <c r="K24" s="2">
        <f t="shared" si="7"/>
        <v>3355</v>
      </c>
    </row>
    <row r="25" spans="1:11" x14ac:dyDescent="0.2">
      <c r="A25" s="46">
        <v>0.7</v>
      </c>
      <c r="B25" s="63">
        <f t="shared" si="4"/>
        <v>20</v>
      </c>
      <c r="C25" s="64">
        <f t="shared" si="1"/>
        <v>92.399999999999991</v>
      </c>
      <c r="D25" s="64">
        <f t="shared" si="5"/>
        <v>2217.6</v>
      </c>
      <c r="E25" s="64">
        <f t="shared" si="2"/>
        <v>121.1</v>
      </c>
      <c r="F25" s="65">
        <f t="shared" si="8"/>
        <v>2906.4</v>
      </c>
      <c r="G25" s="64">
        <v>144</v>
      </c>
      <c r="H25" s="65">
        <f t="shared" si="6"/>
        <v>3938.3999999999992</v>
      </c>
      <c r="I25" s="19">
        <v>0.6</v>
      </c>
      <c r="J25">
        <f t="shared" si="0"/>
        <v>132</v>
      </c>
      <c r="K25" s="2">
        <f t="shared" si="7"/>
        <v>3487</v>
      </c>
    </row>
    <row r="26" spans="1:11" x14ac:dyDescent="0.2">
      <c r="A26" s="46">
        <v>0.7</v>
      </c>
      <c r="B26" s="63">
        <f t="shared" si="4"/>
        <v>21</v>
      </c>
      <c r="C26" s="64">
        <f t="shared" si="1"/>
        <v>92.399999999999991</v>
      </c>
      <c r="D26" s="64">
        <f t="shared" si="5"/>
        <v>2310</v>
      </c>
      <c r="E26" s="64">
        <f t="shared" si="2"/>
        <v>121.1</v>
      </c>
      <c r="F26" s="65">
        <f t="shared" si="8"/>
        <v>3027.5</v>
      </c>
      <c r="G26" s="64">
        <v>144</v>
      </c>
      <c r="H26" s="65">
        <f t="shared" si="6"/>
        <v>4082.3999999999992</v>
      </c>
      <c r="I26" s="19">
        <v>0.6</v>
      </c>
      <c r="J26">
        <f t="shared" si="0"/>
        <v>132</v>
      </c>
      <c r="K26" s="2">
        <f t="shared" si="7"/>
        <v>3619</v>
      </c>
    </row>
    <row r="27" spans="1:11" x14ac:dyDescent="0.2">
      <c r="A27" s="46">
        <v>0.5</v>
      </c>
      <c r="B27" s="63">
        <f t="shared" si="4"/>
        <v>22</v>
      </c>
      <c r="C27" s="64">
        <f t="shared" si="1"/>
        <v>66</v>
      </c>
      <c r="D27" s="64">
        <f t="shared" si="5"/>
        <v>2376</v>
      </c>
      <c r="E27" s="64">
        <f t="shared" si="2"/>
        <v>86.5</v>
      </c>
      <c r="F27" s="65">
        <f t="shared" si="8"/>
        <v>3114</v>
      </c>
      <c r="G27" s="64">
        <v>103</v>
      </c>
      <c r="H27" s="65">
        <f t="shared" si="6"/>
        <v>4185.3999999999996</v>
      </c>
      <c r="I27" s="19">
        <v>0.45</v>
      </c>
      <c r="J27">
        <f t="shared" si="0"/>
        <v>99</v>
      </c>
      <c r="K27" s="2">
        <f t="shared" si="7"/>
        <v>3718</v>
      </c>
    </row>
    <row r="28" spans="1:11" x14ac:dyDescent="0.2">
      <c r="A28" s="46">
        <v>0.5</v>
      </c>
      <c r="B28" s="63">
        <f t="shared" si="4"/>
        <v>23</v>
      </c>
      <c r="C28" s="64">
        <f t="shared" si="1"/>
        <v>66</v>
      </c>
      <c r="D28" s="64">
        <f t="shared" si="5"/>
        <v>2442</v>
      </c>
      <c r="E28" s="64">
        <f t="shared" si="2"/>
        <v>86.5</v>
      </c>
      <c r="F28" s="65">
        <f t="shared" si="8"/>
        <v>3200.5</v>
      </c>
      <c r="G28" s="64">
        <v>103</v>
      </c>
      <c r="H28" s="65">
        <f t="shared" si="6"/>
        <v>4288.3999999999996</v>
      </c>
      <c r="I28" s="19">
        <v>0.45</v>
      </c>
      <c r="J28">
        <f t="shared" si="0"/>
        <v>99</v>
      </c>
      <c r="K28" s="2">
        <f t="shared" si="7"/>
        <v>3817</v>
      </c>
    </row>
    <row r="29" spans="1:11" x14ac:dyDescent="0.2">
      <c r="A29" s="46">
        <v>0.5</v>
      </c>
      <c r="B29" s="63">
        <f t="shared" si="4"/>
        <v>24</v>
      </c>
      <c r="C29" s="64">
        <f t="shared" si="1"/>
        <v>66</v>
      </c>
      <c r="D29" s="64">
        <f t="shared" si="5"/>
        <v>2508</v>
      </c>
      <c r="E29" s="64">
        <f t="shared" si="2"/>
        <v>86.5</v>
      </c>
      <c r="F29" s="65">
        <f t="shared" si="8"/>
        <v>3287</v>
      </c>
      <c r="G29" s="64">
        <v>103</v>
      </c>
      <c r="H29" s="65">
        <f t="shared" si="6"/>
        <v>4391.3999999999996</v>
      </c>
      <c r="I29" s="19">
        <v>0.45</v>
      </c>
      <c r="J29">
        <f t="shared" si="0"/>
        <v>99</v>
      </c>
      <c r="K29" s="2">
        <f t="shared" si="7"/>
        <v>3916</v>
      </c>
    </row>
    <row r="30" spans="1:11" x14ac:dyDescent="0.2">
      <c r="A30" s="46">
        <v>0.5</v>
      </c>
      <c r="B30" s="63">
        <f t="shared" si="4"/>
        <v>25</v>
      </c>
      <c r="C30" s="64">
        <f t="shared" si="1"/>
        <v>66</v>
      </c>
      <c r="D30" s="64">
        <f t="shared" si="5"/>
        <v>2574</v>
      </c>
      <c r="E30" s="64">
        <f t="shared" si="2"/>
        <v>86.5</v>
      </c>
      <c r="F30" s="65">
        <f t="shared" si="8"/>
        <v>3373.5</v>
      </c>
      <c r="G30" s="64">
        <v>103</v>
      </c>
      <c r="H30" s="65">
        <f t="shared" si="6"/>
        <v>4494.3999999999996</v>
      </c>
      <c r="I30" s="19">
        <v>0.45</v>
      </c>
      <c r="J30">
        <f t="shared" si="0"/>
        <v>99</v>
      </c>
      <c r="K30" s="2">
        <f t="shared" si="7"/>
        <v>4015</v>
      </c>
    </row>
    <row r="31" spans="1:11" x14ac:dyDescent="0.2">
      <c r="A31" s="46">
        <v>0.5</v>
      </c>
      <c r="B31" s="63">
        <f t="shared" si="4"/>
        <v>26</v>
      </c>
      <c r="C31" s="64">
        <f t="shared" si="1"/>
        <v>66</v>
      </c>
      <c r="D31" s="64">
        <f t="shared" si="5"/>
        <v>2640</v>
      </c>
      <c r="E31" s="64">
        <f t="shared" si="2"/>
        <v>86.5</v>
      </c>
      <c r="F31" s="65">
        <f t="shared" si="8"/>
        <v>3460</v>
      </c>
      <c r="G31" s="64">
        <v>103</v>
      </c>
      <c r="H31" s="65">
        <f t="shared" si="6"/>
        <v>4597.3999999999996</v>
      </c>
      <c r="I31" s="19">
        <v>0.45</v>
      </c>
      <c r="J31">
        <f t="shared" si="0"/>
        <v>99</v>
      </c>
      <c r="K31" s="2">
        <f t="shared" si="7"/>
        <v>4114</v>
      </c>
    </row>
    <row r="32" spans="1:11" x14ac:dyDescent="0.2">
      <c r="A32" s="46">
        <v>0.5</v>
      </c>
      <c r="B32" s="63">
        <f t="shared" si="4"/>
        <v>27</v>
      </c>
      <c r="C32" s="64">
        <f t="shared" si="1"/>
        <v>66</v>
      </c>
      <c r="D32" s="64">
        <f t="shared" si="5"/>
        <v>2706</v>
      </c>
      <c r="E32" s="64">
        <f t="shared" si="2"/>
        <v>86.5</v>
      </c>
      <c r="F32" s="65">
        <f t="shared" si="8"/>
        <v>3546.5</v>
      </c>
      <c r="G32" s="64">
        <v>103</v>
      </c>
      <c r="H32" s="65">
        <f t="shared" si="6"/>
        <v>4700.3999999999996</v>
      </c>
      <c r="I32" s="19">
        <v>0.45</v>
      </c>
      <c r="J32">
        <f t="shared" si="0"/>
        <v>99</v>
      </c>
      <c r="K32" s="2">
        <f t="shared" si="7"/>
        <v>4213</v>
      </c>
    </row>
    <row r="33" spans="1:11" x14ac:dyDescent="0.2">
      <c r="A33" s="46">
        <v>0.5</v>
      </c>
      <c r="B33" s="63">
        <f t="shared" si="4"/>
        <v>28</v>
      </c>
      <c r="C33" s="64">
        <f t="shared" si="1"/>
        <v>66</v>
      </c>
      <c r="D33" s="64">
        <f t="shared" si="5"/>
        <v>2772</v>
      </c>
      <c r="E33" s="64">
        <f t="shared" si="2"/>
        <v>86.5</v>
      </c>
      <c r="F33" s="65">
        <f t="shared" si="8"/>
        <v>3633</v>
      </c>
      <c r="G33" s="64">
        <v>103</v>
      </c>
      <c r="H33" s="65">
        <f t="shared" si="6"/>
        <v>4803.3999999999996</v>
      </c>
      <c r="I33" s="19">
        <v>0.45</v>
      </c>
      <c r="J33">
        <f t="shared" si="0"/>
        <v>99</v>
      </c>
      <c r="K33" s="2">
        <f t="shared" si="7"/>
        <v>4312</v>
      </c>
    </row>
    <row r="34" spans="1:11" x14ac:dyDescent="0.2">
      <c r="A34" s="46">
        <v>0.5</v>
      </c>
      <c r="B34" s="63">
        <f>B33+1</f>
        <v>29</v>
      </c>
      <c r="C34" s="64">
        <f>$Q$7*A34</f>
        <v>66</v>
      </c>
      <c r="D34" s="64">
        <f>D33+C34</f>
        <v>2838</v>
      </c>
      <c r="E34" s="64">
        <f>$Q$8*A34</f>
        <v>86.5</v>
      </c>
      <c r="F34" s="65">
        <f>F33+E34</f>
        <v>3719.5</v>
      </c>
      <c r="G34" s="64">
        <v>103</v>
      </c>
      <c r="H34" s="65">
        <f>H33+G34</f>
        <v>4906.3999999999996</v>
      </c>
      <c r="I34" s="19">
        <v>0.45</v>
      </c>
      <c r="J34">
        <f t="shared" si="0"/>
        <v>99</v>
      </c>
      <c r="K34" s="2">
        <f t="shared" si="7"/>
        <v>4411</v>
      </c>
    </row>
    <row r="35" spans="1:11" x14ac:dyDescent="0.2">
      <c r="A35" s="46">
        <v>0.3</v>
      </c>
      <c r="B35" s="63">
        <f>B34+1</f>
        <v>30</v>
      </c>
      <c r="C35" s="64">
        <f>$Q$7*A35</f>
        <v>39.6</v>
      </c>
      <c r="D35" s="64">
        <f>D34+C35</f>
        <v>2877.6</v>
      </c>
      <c r="E35" s="64">
        <f>$Q$8*A35</f>
        <v>51.9</v>
      </c>
      <c r="F35" s="65">
        <f>F34+E35</f>
        <v>3771.4</v>
      </c>
      <c r="G35" s="64">
        <v>103</v>
      </c>
      <c r="H35" s="65">
        <f>H34+G35</f>
        <v>5009.3999999999996</v>
      </c>
      <c r="I35" s="20">
        <v>0.45</v>
      </c>
      <c r="J35" s="21">
        <f t="shared" si="0"/>
        <v>99</v>
      </c>
      <c r="K35" s="11">
        <f t="shared" si="7"/>
        <v>4510</v>
      </c>
    </row>
    <row r="36" spans="1:11" x14ac:dyDescent="0.2">
      <c r="A36" s="46">
        <v>0.3</v>
      </c>
      <c r="B36" s="63">
        <f t="shared" ref="B36:B51" si="10">B35+1</f>
        <v>31</v>
      </c>
      <c r="C36" s="64">
        <f t="shared" ref="C36:C51" si="11">$Q$7*A36</f>
        <v>39.6</v>
      </c>
      <c r="D36" s="64">
        <f t="shared" ref="D36:D51" si="12">D35+C36</f>
        <v>2917.2</v>
      </c>
      <c r="E36" s="64">
        <f t="shared" ref="E36:E51" si="13">$Q$8*A36</f>
        <v>51.9</v>
      </c>
      <c r="F36" s="65">
        <f t="shared" ref="F36:F51" si="14">F35+E36</f>
        <v>3823.3</v>
      </c>
      <c r="G36" s="64">
        <v>103</v>
      </c>
      <c r="H36" s="65">
        <f t="shared" ref="H36:H51" si="15">H35+G36</f>
        <v>5112.3999999999996</v>
      </c>
    </row>
    <row r="37" spans="1:11" s="61" customFormat="1" x14ac:dyDescent="0.2">
      <c r="A37" s="46">
        <v>0.3</v>
      </c>
      <c r="B37" s="63">
        <f t="shared" si="10"/>
        <v>32</v>
      </c>
      <c r="C37" s="64">
        <f t="shared" si="11"/>
        <v>39.6</v>
      </c>
      <c r="D37" s="64">
        <f t="shared" si="12"/>
        <v>2956.7999999999997</v>
      </c>
      <c r="E37" s="64">
        <f t="shared" si="13"/>
        <v>51.9</v>
      </c>
      <c r="F37" s="65">
        <f t="shared" si="14"/>
        <v>3875.2000000000003</v>
      </c>
      <c r="G37" s="64">
        <v>103</v>
      </c>
      <c r="H37" s="65">
        <f t="shared" si="15"/>
        <v>5215.3999999999996</v>
      </c>
    </row>
    <row r="38" spans="1:11" x14ac:dyDescent="0.2">
      <c r="A38" s="46">
        <v>0.3</v>
      </c>
      <c r="B38" s="63">
        <f t="shared" si="10"/>
        <v>33</v>
      </c>
      <c r="C38" s="64">
        <f t="shared" si="11"/>
        <v>39.6</v>
      </c>
      <c r="D38" s="64">
        <f t="shared" si="12"/>
        <v>2996.3999999999996</v>
      </c>
      <c r="E38" s="64">
        <f t="shared" si="13"/>
        <v>51.9</v>
      </c>
      <c r="F38" s="65">
        <f t="shared" si="14"/>
        <v>3927.1000000000004</v>
      </c>
      <c r="G38" s="64">
        <v>103</v>
      </c>
      <c r="H38" s="65">
        <f t="shared" si="15"/>
        <v>5318.4</v>
      </c>
    </row>
    <row r="39" spans="1:11" x14ac:dyDescent="0.2">
      <c r="A39" s="46">
        <v>0.3</v>
      </c>
      <c r="B39" s="63">
        <f t="shared" si="10"/>
        <v>34</v>
      </c>
      <c r="C39" s="64">
        <f t="shared" si="11"/>
        <v>39.6</v>
      </c>
      <c r="D39" s="64">
        <f t="shared" si="12"/>
        <v>3035.9999999999995</v>
      </c>
      <c r="E39" s="64">
        <f t="shared" si="13"/>
        <v>51.9</v>
      </c>
      <c r="F39" s="65">
        <f t="shared" si="14"/>
        <v>3979.0000000000005</v>
      </c>
      <c r="G39" s="64">
        <v>103</v>
      </c>
      <c r="H39" s="65">
        <f t="shared" si="15"/>
        <v>5421.4</v>
      </c>
    </row>
    <row r="40" spans="1:11" x14ac:dyDescent="0.2">
      <c r="A40" s="46">
        <v>0.3</v>
      </c>
      <c r="B40" s="63">
        <f t="shared" si="10"/>
        <v>35</v>
      </c>
      <c r="C40" s="64">
        <f t="shared" si="11"/>
        <v>39.6</v>
      </c>
      <c r="D40" s="64">
        <f t="shared" si="12"/>
        <v>3075.5999999999995</v>
      </c>
      <c r="E40" s="64">
        <f t="shared" si="13"/>
        <v>51.9</v>
      </c>
      <c r="F40" s="65">
        <f t="shared" si="14"/>
        <v>4030.9000000000005</v>
      </c>
      <c r="G40" s="64">
        <v>103</v>
      </c>
      <c r="H40" s="65">
        <f t="shared" si="15"/>
        <v>5524.4</v>
      </c>
    </row>
    <row r="41" spans="1:11" x14ac:dyDescent="0.2">
      <c r="A41" s="46">
        <v>0.3</v>
      </c>
      <c r="B41" s="63">
        <f t="shared" si="10"/>
        <v>36</v>
      </c>
      <c r="C41" s="64">
        <f t="shared" si="11"/>
        <v>39.6</v>
      </c>
      <c r="D41" s="64">
        <f t="shared" si="12"/>
        <v>3115.1999999999994</v>
      </c>
      <c r="E41" s="64">
        <f t="shared" si="13"/>
        <v>51.9</v>
      </c>
      <c r="F41" s="65">
        <f t="shared" si="14"/>
        <v>4082.8000000000006</v>
      </c>
      <c r="G41" s="64">
        <v>103</v>
      </c>
      <c r="H41" s="65">
        <f t="shared" si="15"/>
        <v>5627.4</v>
      </c>
    </row>
    <row r="42" spans="1:11" x14ac:dyDescent="0.2">
      <c r="A42" s="46">
        <v>0.3</v>
      </c>
      <c r="B42" s="63">
        <f t="shared" si="10"/>
        <v>37</v>
      </c>
      <c r="C42" s="64">
        <f t="shared" si="11"/>
        <v>39.6</v>
      </c>
      <c r="D42" s="64">
        <f t="shared" si="12"/>
        <v>3154.7999999999993</v>
      </c>
      <c r="E42" s="64">
        <f t="shared" si="13"/>
        <v>51.9</v>
      </c>
      <c r="F42" s="65">
        <f t="shared" si="14"/>
        <v>4134.7000000000007</v>
      </c>
      <c r="G42" s="64">
        <v>103</v>
      </c>
      <c r="H42" s="65">
        <f t="shared" si="15"/>
        <v>5730.4</v>
      </c>
    </row>
    <row r="43" spans="1:11" x14ac:dyDescent="0.2">
      <c r="A43" s="46">
        <v>0.3</v>
      </c>
      <c r="B43" s="63">
        <f t="shared" si="10"/>
        <v>38</v>
      </c>
      <c r="C43" s="64">
        <f t="shared" si="11"/>
        <v>39.6</v>
      </c>
      <c r="D43" s="64">
        <f t="shared" si="12"/>
        <v>3194.3999999999992</v>
      </c>
      <c r="E43" s="64">
        <f t="shared" si="13"/>
        <v>51.9</v>
      </c>
      <c r="F43" s="65">
        <f t="shared" si="14"/>
        <v>4186.6000000000004</v>
      </c>
      <c r="G43" s="64">
        <v>103</v>
      </c>
      <c r="H43" s="65">
        <f t="shared" si="15"/>
        <v>5833.4</v>
      </c>
    </row>
    <row r="44" spans="1:11" x14ac:dyDescent="0.2">
      <c r="A44" s="46">
        <v>0.3</v>
      </c>
      <c r="B44" s="63">
        <f t="shared" si="10"/>
        <v>39</v>
      </c>
      <c r="C44" s="64">
        <f t="shared" si="11"/>
        <v>39.6</v>
      </c>
      <c r="D44" s="64">
        <f t="shared" si="12"/>
        <v>3233.9999999999991</v>
      </c>
      <c r="E44" s="64">
        <f t="shared" si="13"/>
        <v>51.9</v>
      </c>
      <c r="F44" s="65">
        <f t="shared" si="14"/>
        <v>4238.5</v>
      </c>
      <c r="G44" s="64">
        <v>103</v>
      </c>
      <c r="H44" s="65">
        <f t="shared" si="15"/>
        <v>5936.4</v>
      </c>
    </row>
    <row r="45" spans="1:11" x14ac:dyDescent="0.2">
      <c r="A45" s="46">
        <v>0.3</v>
      </c>
      <c r="B45" s="63">
        <f t="shared" si="10"/>
        <v>40</v>
      </c>
      <c r="C45" s="64">
        <f t="shared" si="11"/>
        <v>39.6</v>
      </c>
      <c r="D45" s="64">
        <f t="shared" si="12"/>
        <v>3273.599999999999</v>
      </c>
      <c r="E45" s="64">
        <f t="shared" si="13"/>
        <v>51.9</v>
      </c>
      <c r="F45" s="65">
        <f t="shared" si="14"/>
        <v>4290.3999999999996</v>
      </c>
      <c r="G45" s="64">
        <v>103</v>
      </c>
      <c r="H45" s="65">
        <f t="shared" si="15"/>
        <v>6039.4</v>
      </c>
    </row>
    <row r="46" spans="1:11" x14ac:dyDescent="0.2">
      <c r="A46" s="46">
        <v>0.2</v>
      </c>
      <c r="B46" s="38">
        <f t="shared" si="10"/>
        <v>41</v>
      </c>
      <c r="C46" s="40">
        <f t="shared" si="11"/>
        <v>26.400000000000002</v>
      </c>
      <c r="D46" s="27">
        <f t="shared" si="12"/>
        <v>3299.9999999999991</v>
      </c>
      <c r="E46" s="40">
        <f t="shared" si="13"/>
        <v>34.6</v>
      </c>
      <c r="F46" s="22">
        <f t="shared" si="14"/>
        <v>4325</v>
      </c>
      <c r="G46" s="40">
        <v>103</v>
      </c>
      <c r="H46" s="22">
        <f t="shared" si="15"/>
        <v>6142.4</v>
      </c>
    </row>
    <row r="47" spans="1:11" x14ac:dyDescent="0.2">
      <c r="A47" s="46">
        <v>0.2</v>
      </c>
      <c r="B47" s="38">
        <f t="shared" si="10"/>
        <v>42</v>
      </c>
      <c r="C47" s="40">
        <f t="shared" si="11"/>
        <v>26.400000000000002</v>
      </c>
      <c r="D47" s="27">
        <f t="shared" si="12"/>
        <v>3326.3999999999992</v>
      </c>
      <c r="E47" s="40">
        <f t="shared" si="13"/>
        <v>34.6</v>
      </c>
      <c r="F47" s="22">
        <f t="shared" si="14"/>
        <v>4359.6000000000004</v>
      </c>
      <c r="G47" s="40">
        <v>103</v>
      </c>
      <c r="H47" s="22">
        <f t="shared" si="15"/>
        <v>6245.4</v>
      </c>
    </row>
    <row r="48" spans="1:11" x14ac:dyDescent="0.2">
      <c r="A48" s="46">
        <v>0.2</v>
      </c>
      <c r="B48" s="38">
        <f t="shared" si="10"/>
        <v>43</v>
      </c>
      <c r="C48" s="40">
        <f t="shared" si="11"/>
        <v>26.400000000000002</v>
      </c>
      <c r="D48" s="27">
        <f t="shared" si="12"/>
        <v>3352.7999999999993</v>
      </c>
      <c r="E48" s="40">
        <f t="shared" si="13"/>
        <v>34.6</v>
      </c>
      <c r="F48" s="22">
        <f t="shared" si="14"/>
        <v>4394.2000000000007</v>
      </c>
      <c r="G48" s="40">
        <v>103</v>
      </c>
      <c r="H48" s="22">
        <f t="shared" si="15"/>
        <v>6348.4</v>
      </c>
    </row>
    <row r="49" spans="1:8" x14ac:dyDescent="0.2">
      <c r="A49" s="46">
        <v>0.2</v>
      </c>
      <c r="B49" s="38">
        <f t="shared" si="10"/>
        <v>44</v>
      </c>
      <c r="C49" s="40">
        <f t="shared" si="11"/>
        <v>26.400000000000002</v>
      </c>
      <c r="D49" s="27">
        <f t="shared" si="12"/>
        <v>3379.1999999999994</v>
      </c>
      <c r="E49" s="40">
        <f t="shared" si="13"/>
        <v>34.6</v>
      </c>
      <c r="F49" s="62">
        <f t="shared" si="14"/>
        <v>4428.8000000000011</v>
      </c>
      <c r="G49" s="40">
        <v>103</v>
      </c>
      <c r="H49" s="22">
        <f t="shared" si="15"/>
        <v>6451.4</v>
      </c>
    </row>
    <row r="50" spans="1:8" x14ac:dyDescent="0.2">
      <c r="A50" s="46">
        <v>0.2</v>
      </c>
      <c r="B50" s="38">
        <f t="shared" si="10"/>
        <v>45</v>
      </c>
      <c r="C50" s="40">
        <f t="shared" si="11"/>
        <v>26.400000000000002</v>
      </c>
      <c r="D50" s="27">
        <f t="shared" si="12"/>
        <v>3405.5999999999995</v>
      </c>
      <c r="E50" s="40">
        <f t="shared" si="13"/>
        <v>34.6</v>
      </c>
      <c r="F50" s="22">
        <f t="shared" si="14"/>
        <v>4463.4000000000015</v>
      </c>
      <c r="G50" s="40">
        <v>103</v>
      </c>
      <c r="H50" s="22">
        <f t="shared" si="15"/>
        <v>6554.4</v>
      </c>
    </row>
    <row r="51" spans="1:8" x14ac:dyDescent="0.2">
      <c r="A51" s="46">
        <v>0.2</v>
      </c>
      <c r="B51" s="38">
        <f t="shared" si="10"/>
        <v>46</v>
      </c>
      <c r="C51" s="40">
        <f t="shared" si="11"/>
        <v>26.400000000000002</v>
      </c>
      <c r="D51" s="27">
        <f t="shared" si="12"/>
        <v>3431.9999999999995</v>
      </c>
      <c r="E51" s="40">
        <f t="shared" si="13"/>
        <v>34.6</v>
      </c>
      <c r="F51" s="22">
        <f t="shared" si="14"/>
        <v>4498.0000000000018</v>
      </c>
      <c r="G51" s="40">
        <v>103</v>
      </c>
      <c r="H51" s="22">
        <f t="shared" si="15"/>
        <v>6657.4</v>
      </c>
    </row>
    <row r="53" spans="1:8" x14ac:dyDescent="0.2">
      <c r="F53" s="18"/>
    </row>
    <row r="54" spans="1:8" x14ac:dyDescent="0.2">
      <c r="F54" s="18"/>
    </row>
  </sheetData>
  <mergeCells count="4">
    <mergeCell ref="C4:D4"/>
    <mergeCell ref="E4:F4"/>
    <mergeCell ref="I4:K4"/>
    <mergeCell ref="G4:H4"/>
  </mergeCells>
  <pageMargins left="0.75" right="0.75" top="1" bottom="1" header="0.5" footer="0.5"/>
  <pageSetup orientation="portrait" horizontalDpi="4294967292" verticalDpi="4294967292"/>
  <ignoredErrors>
    <ignoredError sqref="E7:E12 E13:E35 F6 G6:G11 G12:G19 F8:F35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DF944-89CD-8844-B028-FD2F9A184884}">
  <dimension ref="A2:Q38"/>
  <sheetViews>
    <sheetView tabSelected="1" zoomScale="150" zoomScaleNormal="150" zoomScalePageLayoutView="130" workbookViewId="0">
      <selection activeCell="C6" sqref="C6:C35"/>
    </sheetView>
  </sheetViews>
  <sheetFormatPr baseColWidth="10" defaultRowHeight="16" x14ac:dyDescent="0.2"/>
  <cols>
    <col min="2" max="2" width="11.5" customWidth="1"/>
    <col min="3" max="3" width="11.6640625" customWidth="1"/>
    <col min="4" max="4" width="14.33203125" customWidth="1"/>
    <col min="6" max="6" width="14.1640625" customWidth="1"/>
    <col min="7" max="7" width="18.5" customWidth="1"/>
    <col min="8" max="8" width="21" customWidth="1"/>
    <col min="9" max="10" width="0" hidden="1" customWidth="1"/>
    <col min="11" max="11" width="8.6640625" hidden="1" customWidth="1"/>
    <col min="12" max="12" width="8.6640625" customWidth="1"/>
    <col min="13" max="13" width="32.5" bestFit="1" customWidth="1"/>
    <col min="14" max="15" width="9.83203125" customWidth="1"/>
    <col min="16" max="16" width="11.5" customWidth="1"/>
    <col min="17" max="17" width="12" customWidth="1"/>
  </cols>
  <sheetData>
    <row r="2" spans="1:17" x14ac:dyDescent="0.2">
      <c r="B2" t="s">
        <v>5</v>
      </c>
      <c r="F2" s="33">
        <v>45411</v>
      </c>
      <c r="G2" s="33"/>
      <c r="M2" t="s">
        <v>12</v>
      </c>
      <c r="N2" s="45">
        <v>985</v>
      </c>
    </row>
    <row r="4" spans="1:17" x14ac:dyDescent="0.2">
      <c r="C4" s="69" t="s">
        <v>31</v>
      </c>
      <c r="D4" s="70"/>
      <c r="E4" s="71" t="s">
        <v>7</v>
      </c>
      <c r="F4" s="71"/>
      <c r="G4" s="69" t="s">
        <v>30</v>
      </c>
      <c r="H4" s="70"/>
      <c r="I4" s="72" t="s">
        <v>8</v>
      </c>
      <c r="J4" s="72"/>
      <c r="K4" s="72"/>
      <c r="M4" t="s">
        <v>27</v>
      </c>
    </row>
    <row r="5" spans="1:17" x14ac:dyDescent="0.2">
      <c r="A5" s="16" t="s">
        <v>6</v>
      </c>
      <c r="B5" s="24" t="s">
        <v>4</v>
      </c>
      <c r="C5" s="39" t="s">
        <v>9</v>
      </c>
      <c r="D5" s="32" t="s">
        <v>10</v>
      </c>
      <c r="E5" s="39" t="s">
        <v>9</v>
      </c>
      <c r="F5" s="60" t="s">
        <v>10</v>
      </c>
      <c r="G5" s="52" t="s">
        <v>9</v>
      </c>
      <c r="H5" s="32" t="s">
        <v>10</v>
      </c>
      <c r="I5" s="59" t="s">
        <v>6</v>
      </c>
      <c r="J5" s="24" t="s">
        <v>9</v>
      </c>
      <c r="K5" s="23" t="s">
        <v>11</v>
      </c>
      <c r="M5" s="7" t="s">
        <v>17</v>
      </c>
      <c r="N5" s="57">
        <v>0.4</v>
      </c>
      <c r="O5" s="58">
        <v>1</v>
      </c>
      <c r="P5" s="31" t="s">
        <v>18</v>
      </c>
      <c r="Q5" s="41" t="s">
        <v>18</v>
      </c>
    </row>
    <row r="6" spans="1:17" x14ac:dyDescent="0.2">
      <c r="A6" s="46">
        <v>1</v>
      </c>
      <c r="B6" s="63">
        <v>1</v>
      </c>
      <c r="C6" s="64">
        <f>$Q$7*A6*0.9</f>
        <v>118.8</v>
      </c>
      <c r="D6" s="64">
        <f>C6*A6</f>
        <v>118.8</v>
      </c>
      <c r="E6" s="64">
        <f>$Q$8*A6*0.8</f>
        <v>138.4</v>
      </c>
      <c r="F6" s="65">
        <f>E6</f>
        <v>138.4</v>
      </c>
      <c r="G6" s="64">
        <f>$Q$9*A6*0.8</f>
        <v>195.20000000000002</v>
      </c>
      <c r="H6" s="65">
        <f>G6</f>
        <v>195.20000000000002</v>
      </c>
      <c r="I6" s="19">
        <v>1</v>
      </c>
      <c r="J6">
        <f t="shared" ref="J6:J35" si="0">220*I6</f>
        <v>220</v>
      </c>
      <c r="K6" s="2">
        <f>J6</f>
        <v>220</v>
      </c>
      <c r="M6" s="28"/>
      <c r="N6" s="25" t="s">
        <v>15</v>
      </c>
      <c r="O6" s="17" t="s">
        <v>15</v>
      </c>
      <c r="P6" s="34" t="s">
        <v>15</v>
      </c>
      <c r="Q6" s="42" t="s">
        <v>16</v>
      </c>
    </row>
    <row r="7" spans="1:17" x14ac:dyDescent="0.2">
      <c r="A7" s="46">
        <v>1</v>
      </c>
      <c r="B7" s="63">
        <f>B6+1</f>
        <v>2</v>
      </c>
      <c r="C7" s="64">
        <f t="shared" ref="C7:C35" si="1">$Q$7*A7*0.9</f>
        <v>118.8</v>
      </c>
      <c r="D7" s="64">
        <f>D6+C7</f>
        <v>237.6</v>
      </c>
      <c r="E7" s="64">
        <f t="shared" ref="E7:E35" si="2">$Q$8*A7*0.8</f>
        <v>138.4</v>
      </c>
      <c r="F7" s="65">
        <f>F6+E7</f>
        <v>276.8</v>
      </c>
      <c r="G7" s="64">
        <f t="shared" ref="G7:G35" si="3">$Q$9*A7*0.8</f>
        <v>195.20000000000002</v>
      </c>
      <c r="H7" s="65">
        <f>H6+G7</f>
        <v>390.40000000000003</v>
      </c>
      <c r="I7" s="19">
        <v>1</v>
      </c>
      <c r="J7">
        <f t="shared" si="0"/>
        <v>220</v>
      </c>
      <c r="K7" s="2">
        <f>J7+K6</f>
        <v>440</v>
      </c>
      <c r="M7" s="28" t="s">
        <v>32</v>
      </c>
      <c r="N7" s="4">
        <v>169000</v>
      </c>
      <c r="O7" s="26">
        <v>423000</v>
      </c>
      <c r="P7" s="35">
        <v>130000</v>
      </c>
      <c r="Q7" s="30">
        <f>ROUND(P7/$N$2,0)</f>
        <v>132</v>
      </c>
    </row>
    <row r="8" spans="1:17" x14ac:dyDescent="0.2">
      <c r="A8" s="46">
        <v>1</v>
      </c>
      <c r="B8" s="63">
        <f t="shared" ref="B8:B33" si="4">B7+1</f>
        <v>3</v>
      </c>
      <c r="C8" s="64">
        <f t="shared" si="1"/>
        <v>118.8</v>
      </c>
      <c r="D8" s="64">
        <f t="shared" ref="D8:D33" si="5">D7+C8</f>
        <v>356.4</v>
      </c>
      <c r="E8" s="64">
        <f t="shared" si="2"/>
        <v>138.4</v>
      </c>
      <c r="F8" s="65">
        <f>F7+E8</f>
        <v>415.20000000000005</v>
      </c>
      <c r="G8" s="64">
        <f t="shared" si="3"/>
        <v>195.20000000000002</v>
      </c>
      <c r="H8" s="65">
        <f t="shared" ref="H8:H33" si="6">H7+G8</f>
        <v>585.6</v>
      </c>
      <c r="I8" s="19">
        <v>1</v>
      </c>
      <c r="J8">
        <f t="shared" si="0"/>
        <v>220</v>
      </c>
      <c r="K8" s="2">
        <f t="shared" ref="K8:K35" si="7">J8+K7</f>
        <v>660</v>
      </c>
      <c r="M8" s="28" t="s">
        <v>13</v>
      </c>
      <c r="N8" s="4">
        <v>169000</v>
      </c>
      <c r="O8" s="26">
        <v>423000</v>
      </c>
      <c r="P8" s="35">
        <v>170000</v>
      </c>
      <c r="Q8" s="30">
        <f>ROUND(P8/$N$2,0)</f>
        <v>173</v>
      </c>
    </row>
    <row r="9" spans="1:17" x14ac:dyDescent="0.2">
      <c r="A9" s="46">
        <v>1</v>
      </c>
      <c r="B9" s="63">
        <f t="shared" si="4"/>
        <v>4</v>
      </c>
      <c r="C9" s="64">
        <f t="shared" si="1"/>
        <v>118.8</v>
      </c>
      <c r="D9" s="64">
        <f t="shared" si="5"/>
        <v>475.2</v>
      </c>
      <c r="E9" s="64">
        <f t="shared" si="2"/>
        <v>138.4</v>
      </c>
      <c r="F9" s="65">
        <f t="shared" ref="F9:F33" si="8">F8+E9</f>
        <v>553.6</v>
      </c>
      <c r="G9" s="64">
        <f t="shared" si="3"/>
        <v>195.20000000000002</v>
      </c>
      <c r="H9" s="65">
        <f t="shared" si="6"/>
        <v>780.80000000000007</v>
      </c>
      <c r="I9" s="19">
        <v>1</v>
      </c>
      <c r="J9">
        <f t="shared" si="0"/>
        <v>220</v>
      </c>
      <c r="K9" s="2">
        <f t="shared" si="7"/>
        <v>880</v>
      </c>
      <c r="M9" s="28" t="s">
        <v>29</v>
      </c>
      <c r="N9" s="4">
        <v>169000</v>
      </c>
      <c r="O9" s="26">
        <v>423000</v>
      </c>
      <c r="P9" s="35">
        <v>240000</v>
      </c>
      <c r="Q9" s="30">
        <f>ROUND(P9/$N$2,0)</f>
        <v>244</v>
      </c>
    </row>
    <row r="10" spans="1:17" x14ac:dyDescent="0.2">
      <c r="A10" s="46">
        <v>1</v>
      </c>
      <c r="B10" s="63">
        <f t="shared" si="4"/>
        <v>5</v>
      </c>
      <c r="C10" s="64">
        <f t="shared" si="1"/>
        <v>118.8</v>
      </c>
      <c r="D10" s="64">
        <f t="shared" si="5"/>
        <v>594</v>
      </c>
      <c r="E10" s="64">
        <f t="shared" si="2"/>
        <v>138.4</v>
      </c>
      <c r="F10" s="65">
        <f t="shared" si="8"/>
        <v>692</v>
      </c>
      <c r="G10" s="64">
        <f t="shared" si="3"/>
        <v>195.20000000000002</v>
      </c>
      <c r="H10" s="65">
        <f t="shared" si="6"/>
        <v>976.00000000000011</v>
      </c>
      <c r="I10" s="19">
        <v>1</v>
      </c>
      <c r="J10">
        <f t="shared" si="0"/>
        <v>220</v>
      </c>
      <c r="K10" s="2">
        <f t="shared" si="7"/>
        <v>1100</v>
      </c>
      <c r="M10" s="19"/>
      <c r="N10" s="19"/>
      <c r="P10" s="36"/>
      <c r="Q10" s="43"/>
    </row>
    <row r="11" spans="1:17" x14ac:dyDescent="0.2">
      <c r="A11" s="46">
        <v>1</v>
      </c>
      <c r="B11" s="63">
        <f t="shared" si="4"/>
        <v>6</v>
      </c>
      <c r="C11" s="64">
        <f t="shared" si="1"/>
        <v>118.8</v>
      </c>
      <c r="D11" s="64">
        <f t="shared" si="5"/>
        <v>712.8</v>
      </c>
      <c r="E11" s="64">
        <f t="shared" si="2"/>
        <v>138.4</v>
      </c>
      <c r="F11" s="65">
        <f t="shared" si="8"/>
        <v>830.4</v>
      </c>
      <c r="G11" s="64">
        <f t="shared" si="3"/>
        <v>195.20000000000002</v>
      </c>
      <c r="H11" s="65">
        <f t="shared" si="6"/>
        <v>1171.2</v>
      </c>
      <c r="I11" s="19">
        <v>1</v>
      </c>
      <c r="J11">
        <f t="shared" si="0"/>
        <v>220</v>
      </c>
      <c r="K11" s="2">
        <f t="shared" si="7"/>
        <v>1320</v>
      </c>
      <c r="M11" s="29" t="s">
        <v>14</v>
      </c>
      <c r="N11" s="15">
        <v>60000</v>
      </c>
      <c r="O11" s="27">
        <v>150000</v>
      </c>
      <c r="P11" s="37" t="s">
        <v>28</v>
      </c>
      <c r="Q11" s="44"/>
    </row>
    <row r="12" spans="1:17" x14ac:dyDescent="0.2">
      <c r="A12" s="46">
        <v>1</v>
      </c>
      <c r="B12" s="63">
        <f t="shared" si="4"/>
        <v>7</v>
      </c>
      <c r="C12" s="64">
        <f t="shared" si="1"/>
        <v>118.8</v>
      </c>
      <c r="D12" s="64">
        <f t="shared" si="5"/>
        <v>831.59999999999991</v>
      </c>
      <c r="E12" s="64">
        <f t="shared" si="2"/>
        <v>138.4</v>
      </c>
      <c r="F12" s="65">
        <f t="shared" si="8"/>
        <v>968.8</v>
      </c>
      <c r="G12" s="64">
        <f t="shared" si="3"/>
        <v>195.20000000000002</v>
      </c>
      <c r="H12" s="65">
        <f t="shared" si="6"/>
        <v>1366.4</v>
      </c>
      <c r="I12" s="19">
        <v>1</v>
      </c>
      <c r="J12">
        <f t="shared" si="0"/>
        <v>220</v>
      </c>
      <c r="K12" s="2">
        <f t="shared" si="7"/>
        <v>1540</v>
      </c>
    </row>
    <row r="13" spans="1:17" x14ac:dyDescent="0.2">
      <c r="A13" s="46">
        <v>0.8</v>
      </c>
      <c r="B13" s="63">
        <f t="shared" si="4"/>
        <v>8</v>
      </c>
      <c r="C13" s="64">
        <f t="shared" si="1"/>
        <v>95.04</v>
      </c>
      <c r="D13" s="64">
        <f t="shared" si="5"/>
        <v>926.63999999999987</v>
      </c>
      <c r="E13" s="64">
        <f t="shared" si="2"/>
        <v>110.72000000000001</v>
      </c>
      <c r="F13" s="65">
        <f t="shared" si="8"/>
        <v>1079.52</v>
      </c>
      <c r="G13" s="64">
        <f t="shared" si="3"/>
        <v>156.16000000000003</v>
      </c>
      <c r="H13" s="65">
        <f t="shared" si="6"/>
        <v>1522.5600000000002</v>
      </c>
      <c r="I13" s="19">
        <v>0.75</v>
      </c>
      <c r="J13">
        <f t="shared" si="0"/>
        <v>165</v>
      </c>
      <c r="K13" s="2">
        <f t="shared" si="7"/>
        <v>1705</v>
      </c>
    </row>
    <row r="14" spans="1:17" x14ac:dyDescent="0.2">
      <c r="A14" s="46">
        <v>0.8</v>
      </c>
      <c r="B14" s="63">
        <f t="shared" si="4"/>
        <v>9</v>
      </c>
      <c r="C14" s="64">
        <f t="shared" si="1"/>
        <v>95.04</v>
      </c>
      <c r="D14" s="64">
        <f t="shared" si="5"/>
        <v>1021.6799999999998</v>
      </c>
      <c r="E14" s="64">
        <f t="shared" si="2"/>
        <v>110.72000000000001</v>
      </c>
      <c r="F14" s="65">
        <f t="shared" si="8"/>
        <v>1190.24</v>
      </c>
      <c r="G14" s="64">
        <f t="shared" si="3"/>
        <v>156.16000000000003</v>
      </c>
      <c r="H14" s="65">
        <f t="shared" si="6"/>
        <v>1678.7200000000003</v>
      </c>
      <c r="I14" s="19">
        <v>0.75</v>
      </c>
      <c r="J14">
        <f t="shared" si="0"/>
        <v>165</v>
      </c>
      <c r="K14" s="2">
        <f t="shared" si="7"/>
        <v>1870</v>
      </c>
      <c r="M14" s="18"/>
    </row>
    <row r="15" spans="1:17" x14ac:dyDescent="0.2">
      <c r="A15" s="46">
        <v>0.8</v>
      </c>
      <c r="B15" s="63">
        <f t="shared" si="4"/>
        <v>10</v>
      </c>
      <c r="C15" s="64">
        <f t="shared" si="1"/>
        <v>95.04</v>
      </c>
      <c r="D15" s="64">
        <f t="shared" si="5"/>
        <v>1116.7199999999998</v>
      </c>
      <c r="E15" s="64">
        <f t="shared" si="2"/>
        <v>110.72000000000001</v>
      </c>
      <c r="F15" s="65">
        <f t="shared" si="8"/>
        <v>1300.96</v>
      </c>
      <c r="G15" s="64">
        <f t="shared" si="3"/>
        <v>156.16000000000003</v>
      </c>
      <c r="H15" s="65">
        <f t="shared" si="6"/>
        <v>1834.8800000000003</v>
      </c>
      <c r="I15" s="19">
        <v>0.75</v>
      </c>
      <c r="J15">
        <f t="shared" si="0"/>
        <v>165</v>
      </c>
      <c r="K15" s="2">
        <f t="shared" si="7"/>
        <v>2035</v>
      </c>
    </row>
    <row r="16" spans="1:17" x14ac:dyDescent="0.2">
      <c r="A16" s="46">
        <v>0.8</v>
      </c>
      <c r="B16" s="63">
        <f t="shared" si="4"/>
        <v>11</v>
      </c>
      <c r="C16" s="64">
        <f t="shared" si="1"/>
        <v>95.04</v>
      </c>
      <c r="D16" s="64">
        <f t="shared" si="5"/>
        <v>1211.7599999999998</v>
      </c>
      <c r="E16" s="64">
        <f t="shared" si="2"/>
        <v>110.72000000000001</v>
      </c>
      <c r="F16" s="65">
        <f t="shared" si="8"/>
        <v>1411.68</v>
      </c>
      <c r="G16" s="64">
        <f t="shared" si="3"/>
        <v>156.16000000000003</v>
      </c>
      <c r="H16" s="65">
        <f t="shared" si="6"/>
        <v>1991.0400000000004</v>
      </c>
      <c r="I16" s="19">
        <v>0.75</v>
      </c>
      <c r="J16">
        <f t="shared" si="0"/>
        <v>165</v>
      </c>
      <c r="K16" s="2">
        <f t="shared" si="7"/>
        <v>2200</v>
      </c>
    </row>
    <row r="17" spans="1:11" x14ac:dyDescent="0.2">
      <c r="A17" s="46">
        <v>0.8</v>
      </c>
      <c r="B17" s="63">
        <f t="shared" si="4"/>
        <v>12</v>
      </c>
      <c r="C17" s="64">
        <f t="shared" si="1"/>
        <v>95.04</v>
      </c>
      <c r="D17" s="64">
        <f t="shared" si="5"/>
        <v>1306.7999999999997</v>
      </c>
      <c r="E17" s="64">
        <f t="shared" si="2"/>
        <v>110.72000000000001</v>
      </c>
      <c r="F17" s="65">
        <f t="shared" si="8"/>
        <v>1522.4</v>
      </c>
      <c r="G17" s="64">
        <f t="shared" si="3"/>
        <v>156.16000000000003</v>
      </c>
      <c r="H17" s="65">
        <f t="shared" si="6"/>
        <v>2147.2000000000003</v>
      </c>
      <c r="I17" s="19">
        <v>0.75</v>
      </c>
      <c r="J17">
        <f t="shared" si="0"/>
        <v>165</v>
      </c>
      <c r="K17" s="2">
        <f t="shared" si="7"/>
        <v>2365</v>
      </c>
    </row>
    <row r="18" spans="1:11" x14ac:dyDescent="0.2">
      <c r="A18" s="46">
        <v>0.8</v>
      </c>
      <c r="B18" s="63">
        <f t="shared" si="4"/>
        <v>13</v>
      </c>
      <c r="C18" s="64">
        <f t="shared" si="1"/>
        <v>95.04</v>
      </c>
      <c r="D18" s="64">
        <f t="shared" si="5"/>
        <v>1401.8399999999997</v>
      </c>
      <c r="E18" s="64">
        <f t="shared" si="2"/>
        <v>110.72000000000001</v>
      </c>
      <c r="F18" s="65">
        <f t="shared" si="8"/>
        <v>1633.1200000000001</v>
      </c>
      <c r="G18" s="64">
        <f t="shared" si="3"/>
        <v>156.16000000000003</v>
      </c>
      <c r="H18" s="65">
        <f t="shared" si="6"/>
        <v>2303.36</v>
      </c>
      <c r="I18" s="19">
        <v>0.75</v>
      </c>
      <c r="J18">
        <f t="shared" si="0"/>
        <v>165</v>
      </c>
      <c r="K18" s="2">
        <f t="shared" si="7"/>
        <v>2530</v>
      </c>
    </row>
    <row r="19" spans="1:11" x14ac:dyDescent="0.2">
      <c r="A19" s="46">
        <v>0.8</v>
      </c>
      <c r="B19" s="63">
        <f t="shared" si="4"/>
        <v>14</v>
      </c>
      <c r="C19" s="64">
        <f t="shared" si="1"/>
        <v>95.04</v>
      </c>
      <c r="D19" s="64">
        <f t="shared" si="5"/>
        <v>1496.8799999999997</v>
      </c>
      <c r="E19" s="64">
        <f t="shared" si="2"/>
        <v>110.72000000000001</v>
      </c>
      <c r="F19" s="65">
        <f t="shared" si="8"/>
        <v>1743.8400000000001</v>
      </c>
      <c r="G19" s="64">
        <f t="shared" si="3"/>
        <v>156.16000000000003</v>
      </c>
      <c r="H19" s="65">
        <f t="shared" si="6"/>
        <v>2459.52</v>
      </c>
      <c r="I19" s="19">
        <v>0.75</v>
      </c>
      <c r="J19">
        <f t="shared" si="0"/>
        <v>165</v>
      </c>
      <c r="K19" s="2">
        <f t="shared" si="7"/>
        <v>2695</v>
      </c>
    </row>
    <row r="20" spans="1:11" x14ac:dyDescent="0.2">
      <c r="A20" s="46">
        <v>0.7</v>
      </c>
      <c r="B20" s="63">
        <f t="shared" si="4"/>
        <v>15</v>
      </c>
      <c r="C20" s="64">
        <f t="shared" si="1"/>
        <v>83.16</v>
      </c>
      <c r="D20" s="64">
        <f t="shared" si="5"/>
        <v>1580.0399999999997</v>
      </c>
      <c r="E20" s="64">
        <f t="shared" si="2"/>
        <v>96.88</v>
      </c>
      <c r="F20" s="65">
        <f t="shared" si="8"/>
        <v>1840.7200000000003</v>
      </c>
      <c r="G20" s="64">
        <f t="shared" si="3"/>
        <v>136.63999999999999</v>
      </c>
      <c r="H20" s="65">
        <f t="shared" si="6"/>
        <v>2596.16</v>
      </c>
      <c r="I20" s="19">
        <v>0.6</v>
      </c>
      <c r="J20">
        <f t="shared" si="0"/>
        <v>132</v>
      </c>
      <c r="K20" s="2">
        <f t="shared" si="7"/>
        <v>2827</v>
      </c>
    </row>
    <row r="21" spans="1:11" x14ac:dyDescent="0.2">
      <c r="A21" s="46">
        <v>0.7</v>
      </c>
      <c r="B21" s="63">
        <f t="shared" si="4"/>
        <v>16</v>
      </c>
      <c r="C21" s="64">
        <f t="shared" si="1"/>
        <v>83.16</v>
      </c>
      <c r="D21" s="64">
        <f t="shared" si="5"/>
        <v>1663.1999999999998</v>
      </c>
      <c r="E21" s="64">
        <f t="shared" si="2"/>
        <v>96.88</v>
      </c>
      <c r="F21" s="65">
        <f t="shared" si="8"/>
        <v>1937.6000000000004</v>
      </c>
      <c r="G21" s="64">
        <f t="shared" si="3"/>
        <v>136.63999999999999</v>
      </c>
      <c r="H21" s="65">
        <f t="shared" si="6"/>
        <v>2732.7999999999997</v>
      </c>
      <c r="I21" s="19">
        <v>0.6</v>
      </c>
      <c r="J21">
        <f t="shared" si="0"/>
        <v>132</v>
      </c>
      <c r="K21" s="2">
        <f t="shared" si="7"/>
        <v>2959</v>
      </c>
    </row>
    <row r="22" spans="1:11" x14ac:dyDescent="0.2">
      <c r="A22" s="46">
        <v>0.7</v>
      </c>
      <c r="B22" s="63">
        <f t="shared" si="4"/>
        <v>17</v>
      </c>
      <c r="C22" s="64">
        <f t="shared" si="1"/>
        <v>83.16</v>
      </c>
      <c r="D22" s="64">
        <f t="shared" si="5"/>
        <v>1746.36</v>
      </c>
      <c r="E22" s="64">
        <f t="shared" si="2"/>
        <v>96.88</v>
      </c>
      <c r="F22" s="65">
        <f t="shared" si="8"/>
        <v>2034.4800000000005</v>
      </c>
      <c r="G22" s="64">
        <f t="shared" si="3"/>
        <v>136.63999999999999</v>
      </c>
      <c r="H22" s="65">
        <f t="shared" si="6"/>
        <v>2869.4399999999996</v>
      </c>
      <c r="I22" s="19">
        <v>0.6</v>
      </c>
      <c r="J22">
        <f t="shared" si="0"/>
        <v>132</v>
      </c>
      <c r="K22" s="2">
        <f t="shared" si="7"/>
        <v>3091</v>
      </c>
    </row>
    <row r="23" spans="1:11" x14ac:dyDescent="0.2">
      <c r="A23" s="46">
        <v>0.7</v>
      </c>
      <c r="B23" s="63">
        <f t="shared" si="4"/>
        <v>18</v>
      </c>
      <c r="C23" s="64">
        <f t="shared" si="1"/>
        <v>83.16</v>
      </c>
      <c r="D23" s="64">
        <f t="shared" si="5"/>
        <v>1829.52</v>
      </c>
      <c r="E23" s="64">
        <f t="shared" si="2"/>
        <v>96.88</v>
      </c>
      <c r="F23" s="65">
        <f t="shared" si="8"/>
        <v>2131.3600000000006</v>
      </c>
      <c r="G23" s="64">
        <f t="shared" si="3"/>
        <v>136.63999999999999</v>
      </c>
      <c r="H23" s="65">
        <f t="shared" si="6"/>
        <v>3006.0799999999995</v>
      </c>
      <c r="I23" s="19">
        <v>0.6</v>
      </c>
      <c r="J23">
        <f t="shared" si="0"/>
        <v>132</v>
      </c>
      <c r="K23" s="2">
        <f t="shared" si="7"/>
        <v>3223</v>
      </c>
    </row>
    <row r="24" spans="1:11" x14ac:dyDescent="0.2">
      <c r="A24" s="46">
        <v>0.7</v>
      </c>
      <c r="B24" s="63">
        <f t="shared" si="4"/>
        <v>19</v>
      </c>
      <c r="C24" s="64">
        <f t="shared" si="1"/>
        <v>83.16</v>
      </c>
      <c r="D24" s="64">
        <f t="shared" si="5"/>
        <v>1912.68</v>
      </c>
      <c r="E24" s="64">
        <f t="shared" si="2"/>
        <v>96.88</v>
      </c>
      <c r="F24" s="65">
        <f t="shared" si="8"/>
        <v>2228.2400000000007</v>
      </c>
      <c r="G24" s="64">
        <f t="shared" si="3"/>
        <v>136.63999999999999</v>
      </c>
      <c r="H24" s="65">
        <f t="shared" si="6"/>
        <v>3142.7199999999993</v>
      </c>
      <c r="I24" s="19">
        <v>0.6</v>
      </c>
      <c r="J24">
        <f t="shared" si="0"/>
        <v>132</v>
      </c>
      <c r="K24" s="2">
        <f t="shared" si="7"/>
        <v>3355</v>
      </c>
    </row>
    <row r="25" spans="1:11" x14ac:dyDescent="0.2">
      <c r="A25" s="46">
        <v>0.7</v>
      </c>
      <c r="B25" s="63">
        <f t="shared" si="4"/>
        <v>20</v>
      </c>
      <c r="C25" s="64">
        <f t="shared" si="1"/>
        <v>83.16</v>
      </c>
      <c r="D25" s="64">
        <f t="shared" si="5"/>
        <v>1995.8400000000001</v>
      </c>
      <c r="E25" s="64">
        <f t="shared" si="2"/>
        <v>96.88</v>
      </c>
      <c r="F25" s="65">
        <f t="shared" si="8"/>
        <v>2325.1200000000008</v>
      </c>
      <c r="G25" s="64">
        <f t="shared" si="3"/>
        <v>136.63999999999999</v>
      </c>
      <c r="H25" s="65">
        <f t="shared" si="6"/>
        <v>3279.3599999999992</v>
      </c>
      <c r="I25" s="19">
        <v>0.6</v>
      </c>
      <c r="J25">
        <f t="shared" si="0"/>
        <v>132</v>
      </c>
      <c r="K25" s="2">
        <f t="shared" si="7"/>
        <v>3487</v>
      </c>
    </row>
    <row r="26" spans="1:11" x14ac:dyDescent="0.2">
      <c r="A26" s="46">
        <v>0.7</v>
      </c>
      <c r="B26" s="63">
        <f t="shared" si="4"/>
        <v>21</v>
      </c>
      <c r="C26" s="64">
        <f t="shared" si="1"/>
        <v>83.16</v>
      </c>
      <c r="D26" s="64">
        <f t="shared" si="5"/>
        <v>2079</v>
      </c>
      <c r="E26" s="64">
        <f t="shared" si="2"/>
        <v>96.88</v>
      </c>
      <c r="F26" s="65">
        <f t="shared" si="8"/>
        <v>2422.0000000000009</v>
      </c>
      <c r="G26" s="64">
        <f t="shared" si="3"/>
        <v>136.63999999999999</v>
      </c>
      <c r="H26" s="65">
        <f t="shared" si="6"/>
        <v>3415.9999999999991</v>
      </c>
      <c r="I26" s="19">
        <v>0.6</v>
      </c>
      <c r="J26">
        <f t="shared" si="0"/>
        <v>132</v>
      </c>
      <c r="K26" s="2">
        <f t="shared" si="7"/>
        <v>3619</v>
      </c>
    </row>
    <row r="27" spans="1:11" x14ac:dyDescent="0.2">
      <c r="A27" s="46">
        <v>0.5</v>
      </c>
      <c r="B27" s="63">
        <f t="shared" si="4"/>
        <v>22</v>
      </c>
      <c r="C27" s="64">
        <f t="shared" si="1"/>
        <v>59.4</v>
      </c>
      <c r="D27" s="64">
        <f t="shared" si="5"/>
        <v>2138.4</v>
      </c>
      <c r="E27" s="64">
        <f t="shared" si="2"/>
        <v>69.2</v>
      </c>
      <c r="F27" s="65">
        <f t="shared" si="8"/>
        <v>2491.2000000000007</v>
      </c>
      <c r="G27" s="64">
        <f t="shared" si="3"/>
        <v>97.600000000000009</v>
      </c>
      <c r="H27" s="65">
        <f t="shared" si="6"/>
        <v>3513.599999999999</v>
      </c>
      <c r="I27" s="19">
        <v>0.45</v>
      </c>
      <c r="J27">
        <f t="shared" si="0"/>
        <v>99</v>
      </c>
      <c r="K27" s="2">
        <f t="shared" si="7"/>
        <v>3718</v>
      </c>
    </row>
    <row r="28" spans="1:11" x14ac:dyDescent="0.2">
      <c r="A28" s="46">
        <v>0.5</v>
      </c>
      <c r="B28" s="63">
        <f t="shared" si="4"/>
        <v>23</v>
      </c>
      <c r="C28" s="64">
        <f t="shared" si="1"/>
        <v>59.4</v>
      </c>
      <c r="D28" s="64">
        <f t="shared" si="5"/>
        <v>2197.8000000000002</v>
      </c>
      <c r="E28" s="64">
        <f t="shared" si="2"/>
        <v>69.2</v>
      </c>
      <c r="F28" s="65">
        <f t="shared" si="8"/>
        <v>2560.4000000000005</v>
      </c>
      <c r="G28" s="64">
        <f t="shared" si="3"/>
        <v>97.600000000000009</v>
      </c>
      <c r="H28" s="65">
        <f t="shared" si="6"/>
        <v>3611.1999999999989</v>
      </c>
      <c r="I28" s="19">
        <v>0.45</v>
      </c>
      <c r="J28">
        <f t="shared" si="0"/>
        <v>99</v>
      </c>
      <c r="K28" s="2">
        <f t="shared" si="7"/>
        <v>3817</v>
      </c>
    </row>
    <row r="29" spans="1:11" x14ac:dyDescent="0.2">
      <c r="A29" s="46">
        <v>0.5</v>
      </c>
      <c r="B29" s="63">
        <f t="shared" si="4"/>
        <v>24</v>
      </c>
      <c r="C29" s="64">
        <f t="shared" si="1"/>
        <v>59.4</v>
      </c>
      <c r="D29" s="64">
        <f t="shared" si="5"/>
        <v>2257.2000000000003</v>
      </c>
      <c r="E29" s="64">
        <f t="shared" si="2"/>
        <v>69.2</v>
      </c>
      <c r="F29" s="65">
        <f t="shared" si="8"/>
        <v>2629.6000000000004</v>
      </c>
      <c r="G29" s="64">
        <f t="shared" si="3"/>
        <v>97.600000000000009</v>
      </c>
      <c r="H29" s="65">
        <f t="shared" si="6"/>
        <v>3708.7999999999988</v>
      </c>
      <c r="I29" s="19">
        <v>0.45</v>
      </c>
      <c r="J29">
        <f t="shared" si="0"/>
        <v>99</v>
      </c>
      <c r="K29" s="2">
        <f t="shared" si="7"/>
        <v>3916</v>
      </c>
    </row>
    <row r="30" spans="1:11" x14ac:dyDescent="0.2">
      <c r="A30" s="46">
        <v>0.5</v>
      </c>
      <c r="B30" s="63">
        <f t="shared" si="4"/>
        <v>25</v>
      </c>
      <c r="C30" s="64">
        <f t="shared" si="1"/>
        <v>59.4</v>
      </c>
      <c r="D30" s="64">
        <f t="shared" si="5"/>
        <v>2316.6000000000004</v>
      </c>
      <c r="E30" s="64">
        <f t="shared" si="2"/>
        <v>69.2</v>
      </c>
      <c r="F30" s="65">
        <f t="shared" si="8"/>
        <v>2698.8</v>
      </c>
      <c r="G30" s="64">
        <f t="shared" si="3"/>
        <v>97.600000000000009</v>
      </c>
      <c r="H30" s="65">
        <f t="shared" si="6"/>
        <v>3806.3999999999987</v>
      </c>
      <c r="I30" s="19">
        <v>0.45</v>
      </c>
      <c r="J30">
        <f t="shared" si="0"/>
        <v>99</v>
      </c>
      <c r="K30" s="2">
        <f t="shared" si="7"/>
        <v>4015</v>
      </c>
    </row>
    <row r="31" spans="1:11" x14ac:dyDescent="0.2">
      <c r="A31" s="46">
        <v>0.5</v>
      </c>
      <c r="B31" s="63">
        <f t="shared" si="4"/>
        <v>26</v>
      </c>
      <c r="C31" s="64">
        <f t="shared" si="1"/>
        <v>59.4</v>
      </c>
      <c r="D31" s="64">
        <f t="shared" si="5"/>
        <v>2376.0000000000005</v>
      </c>
      <c r="E31" s="64">
        <f t="shared" si="2"/>
        <v>69.2</v>
      </c>
      <c r="F31" s="65">
        <f t="shared" si="8"/>
        <v>2768</v>
      </c>
      <c r="G31" s="64">
        <f t="shared" si="3"/>
        <v>97.600000000000009</v>
      </c>
      <c r="H31" s="65">
        <f t="shared" si="6"/>
        <v>3903.9999999999986</v>
      </c>
      <c r="I31" s="19">
        <v>0.45</v>
      </c>
      <c r="J31">
        <f t="shared" si="0"/>
        <v>99</v>
      </c>
      <c r="K31" s="2">
        <f t="shared" si="7"/>
        <v>4114</v>
      </c>
    </row>
    <row r="32" spans="1:11" x14ac:dyDescent="0.2">
      <c r="A32" s="46">
        <v>0.5</v>
      </c>
      <c r="B32" s="63">
        <f t="shared" si="4"/>
        <v>27</v>
      </c>
      <c r="C32" s="64">
        <f t="shared" si="1"/>
        <v>59.4</v>
      </c>
      <c r="D32" s="64">
        <f t="shared" si="5"/>
        <v>2435.4000000000005</v>
      </c>
      <c r="E32" s="64">
        <f t="shared" si="2"/>
        <v>69.2</v>
      </c>
      <c r="F32" s="65">
        <f t="shared" si="8"/>
        <v>2837.2</v>
      </c>
      <c r="G32" s="64">
        <f t="shared" si="3"/>
        <v>97.600000000000009</v>
      </c>
      <c r="H32" s="65">
        <f t="shared" si="6"/>
        <v>4001.5999999999985</v>
      </c>
      <c r="I32" s="19">
        <v>0.45</v>
      </c>
      <c r="J32">
        <f t="shared" si="0"/>
        <v>99</v>
      </c>
      <c r="K32" s="2">
        <f t="shared" si="7"/>
        <v>4213</v>
      </c>
    </row>
    <row r="33" spans="1:11" x14ac:dyDescent="0.2">
      <c r="A33" s="46">
        <v>0.5</v>
      </c>
      <c r="B33" s="63">
        <f t="shared" si="4"/>
        <v>28</v>
      </c>
      <c r="C33" s="64">
        <f t="shared" si="1"/>
        <v>59.4</v>
      </c>
      <c r="D33" s="64">
        <f t="shared" si="5"/>
        <v>2494.8000000000006</v>
      </c>
      <c r="E33" s="64">
        <f t="shared" si="2"/>
        <v>69.2</v>
      </c>
      <c r="F33" s="65">
        <f t="shared" si="8"/>
        <v>2906.3999999999996</v>
      </c>
      <c r="G33" s="64">
        <f t="shared" si="3"/>
        <v>97.600000000000009</v>
      </c>
      <c r="H33" s="65">
        <f t="shared" si="6"/>
        <v>4099.1999999999989</v>
      </c>
      <c r="I33" s="19">
        <v>0.45</v>
      </c>
      <c r="J33">
        <f t="shared" si="0"/>
        <v>99</v>
      </c>
      <c r="K33" s="2">
        <f t="shared" si="7"/>
        <v>4312</v>
      </c>
    </row>
    <row r="34" spans="1:11" x14ac:dyDescent="0.2">
      <c r="A34" s="46">
        <v>0.5</v>
      </c>
      <c r="B34" s="63">
        <f>B33+1</f>
        <v>29</v>
      </c>
      <c r="C34" s="64">
        <f t="shared" si="1"/>
        <v>59.4</v>
      </c>
      <c r="D34" s="64">
        <f>D33+C34</f>
        <v>2554.2000000000007</v>
      </c>
      <c r="E34" s="64">
        <f t="shared" si="2"/>
        <v>69.2</v>
      </c>
      <c r="F34" s="65">
        <f>F33+E34</f>
        <v>2975.5999999999995</v>
      </c>
      <c r="G34" s="64">
        <f t="shared" si="3"/>
        <v>97.600000000000009</v>
      </c>
      <c r="H34" s="65">
        <f>H33+G34</f>
        <v>4196.7999999999993</v>
      </c>
      <c r="I34" s="19">
        <v>0.45</v>
      </c>
      <c r="J34">
        <f t="shared" si="0"/>
        <v>99</v>
      </c>
      <c r="K34" s="2">
        <f t="shared" si="7"/>
        <v>4411</v>
      </c>
    </row>
    <row r="35" spans="1:11" x14ac:dyDescent="0.2">
      <c r="A35" s="46">
        <v>0.3</v>
      </c>
      <c r="B35" s="63">
        <f>B34+1</f>
        <v>30</v>
      </c>
      <c r="C35" s="64">
        <f t="shared" si="1"/>
        <v>35.64</v>
      </c>
      <c r="D35" s="47">
        <f>D34+C35</f>
        <v>2589.8400000000006</v>
      </c>
      <c r="E35" s="47">
        <f t="shared" si="2"/>
        <v>41.52</v>
      </c>
      <c r="F35" s="65">
        <f>F34+E35</f>
        <v>3017.1199999999994</v>
      </c>
      <c r="G35" s="47">
        <f t="shared" si="3"/>
        <v>58.56</v>
      </c>
      <c r="H35" s="65">
        <f>H34+G35</f>
        <v>4255.3599999999997</v>
      </c>
      <c r="I35" s="20">
        <v>0.45</v>
      </c>
      <c r="J35" s="21">
        <f t="shared" si="0"/>
        <v>99</v>
      </c>
      <c r="K35" s="66">
        <f t="shared" si="7"/>
        <v>4510</v>
      </c>
    </row>
    <row r="37" spans="1:11" x14ac:dyDescent="0.2">
      <c r="F37" s="18"/>
    </row>
    <row r="38" spans="1:11" x14ac:dyDescent="0.2">
      <c r="F38" s="18"/>
    </row>
  </sheetData>
  <mergeCells count="4">
    <mergeCell ref="C4:D4"/>
    <mergeCell ref="E4:F4"/>
    <mergeCell ref="G4:H4"/>
    <mergeCell ref="I4:K4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Invitados</vt:lpstr>
      <vt:lpstr>Académicos</vt:lpstr>
      <vt:lpstr>Postdocs_profesionales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Grondona</dc:creator>
  <cp:lastModifiedBy>Hector Ariel Ramirez Cabrera (hectorrc)</cp:lastModifiedBy>
  <dcterms:created xsi:type="dcterms:W3CDTF">2018-08-29T21:40:22Z</dcterms:created>
  <dcterms:modified xsi:type="dcterms:W3CDTF">2024-08-05T21:56:59Z</dcterms:modified>
</cp:coreProperties>
</file>